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4385"/>
  </bookViews>
  <sheets>
    <sheet name="Projekty" sheetId="1" r:id="rId1"/>
    <sheet name="HodnotiaciFormular" sheetId="4" r:id="rId2"/>
    <sheet name="Harmonogram" sheetId="5" r:id="rId3"/>
  </sheets>
  <calcPr calcId="145621"/>
</workbook>
</file>

<file path=xl/calcChain.xml><?xml version="1.0" encoding="utf-8"?>
<calcChain xmlns="http://schemas.openxmlformats.org/spreadsheetml/2006/main">
  <c r="CE51" i="1" l="1"/>
  <c r="CG51" i="1" s="1"/>
  <c r="CC51" i="1"/>
  <c r="R51" i="1"/>
  <c r="K51" i="1"/>
  <c r="Y51" i="1" s="1"/>
  <c r="E51" i="1"/>
  <c r="Z41" i="1"/>
  <c r="Z40" i="1"/>
  <c r="Z39" i="1"/>
  <c r="Z38" i="1"/>
  <c r="Z37" i="1"/>
  <c r="Z36" i="1"/>
  <c r="Z35" i="1"/>
  <c r="Z34" i="1"/>
  <c r="Z33" i="1"/>
  <c r="Z32" i="1"/>
  <c r="Z31" i="1"/>
  <c r="Z30" i="1"/>
  <c r="Z29" i="1"/>
  <c r="Z28" i="1"/>
  <c r="Z27" i="1"/>
  <c r="Z26" i="1"/>
  <c r="Z25" i="1"/>
  <c r="Z24" i="1"/>
  <c r="Z23" i="1"/>
  <c r="Z22" i="1"/>
  <c r="Z21" i="1"/>
  <c r="Z20" i="1"/>
  <c r="Z19" i="1"/>
  <c r="Z18" i="1"/>
  <c r="Z17" i="1"/>
  <c r="Z16" i="1"/>
  <c r="Z15" i="1"/>
  <c r="Z14" i="1"/>
  <c r="Z13" i="1"/>
  <c r="Z12" i="1"/>
  <c r="Z11" i="1"/>
  <c r="Z10" i="1"/>
  <c r="Z9" i="1"/>
  <c r="Z8" i="1"/>
  <c r="Z7" i="1"/>
  <c r="Z6" i="1"/>
  <c r="Z5" i="1"/>
  <c r="CC11" i="1"/>
  <c r="CC9" i="1"/>
  <c r="AH2" i="1"/>
  <c r="CF51" i="1" l="1"/>
  <c r="K44" i="1"/>
  <c r="K14" i="1"/>
  <c r="K46" i="1"/>
  <c r="K29" i="1"/>
  <c r="K47" i="1"/>
  <c r="K35" i="1"/>
  <c r="K48" i="1"/>
  <c r="K49" i="1"/>
  <c r="K19" i="1"/>
  <c r="K52" i="1"/>
  <c r="K53" i="1"/>
  <c r="N20" i="4" l="1"/>
  <c r="M20" i="4"/>
  <c r="L20" i="4"/>
  <c r="K20" i="4"/>
  <c r="J20" i="4"/>
  <c r="I20" i="4"/>
  <c r="H20" i="4"/>
  <c r="G20" i="4"/>
  <c r="F20" i="4"/>
  <c r="E20" i="4"/>
  <c r="D20" i="4"/>
  <c r="C20" i="4"/>
  <c r="R52" i="1"/>
  <c r="Y52" i="1" s="1"/>
  <c r="R48" i="1"/>
  <c r="Y48" i="1" s="1"/>
  <c r="R46" i="1"/>
  <c r="Y46" i="1" s="1"/>
  <c r="R35" i="1"/>
  <c r="Y35" i="1" s="1"/>
  <c r="R53" i="1"/>
  <c r="Y53" i="1" s="1"/>
  <c r="R29" i="1"/>
  <c r="Y29" i="1" s="1"/>
  <c r="R14" i="1"/>
  <c r="Y14" i="1" s="1"/>
  <c r="R19" i="1"/>
  <c r="Y19" i="1" s="1"/>
  <c r="R47" i="1"/>
  <c r="Y47" i="1" s="1"/>
  <c r="R44" i="1"/>
  <c r="Y44" i="1" s="1"/>
  <c r="R49" i="1"/>
  <c r="Y49" i="1" s="1"/>
  <c r="R61" i="1"/>
  <c r="K61" i="1"/>
  <c r="E61" i="1"/>
  <c r="CE52" i="1"/>
  <c r="CC52" i="1"/>
  <c r="R15" i="1"/>
  <c r="K15" i="1"/>
  <c r="E15" i="1"/>
  <c r="CE19" i="1"/>
  <c r="CC19" i="1"/>
  <c r="R39" i="1"/>
  <c r="K39" i="1"/>
  <c r="E39" i="1"/>
  <c r="CE50" i="1"/>
  <c r="CC50" i="1"/>
  <c r="R63" i="1"/>
  <c r="K63" i="1"/>
  <c r="E63" i="1"/>
  <c r="CE49" i="1"/>
  <c r="CC49" i="1"/>
  <c r="R6" i="1"/>
  <c r="K6" i="1"/>
  <c r="E6" i="1"/>
  <c r="CE48" i="1"/>
  <c r="CC48" i="1"/>
  <c r="R7" i="1"/>
  <c r="K7" i="1"/>
  <c r="E7" i="1"/>
  <c r="CE35" i="1"/>
  <c r="CC35" i="1"/>
  <c r="R12" i="1"/>
  <c r="K12" i="1"/>
  <c r="E12" i="1"/>
  <c r="CE47" i="1"/>
  <c r="CC47" i="1"/>
  <c r="R23" i="1"/>
  <c r="K23" i="1"/>
  <c r="E23" i="1"/>
  <c r="CE29" i="1"/>
  <c r="CC29" i="1"/>
  <c r="R41" i="1"/>
  <c r="K41" i="1"/>
  <c r="E41" i="1"/>
  <c r="CE46" i="1"/>
  <c r="CC46" i="1"/>
  <c r="R59" i="1"/>
  <c r="K59" i="1"/>
  <c r="E59" i="1"/>
  <c r="CE45" i="1"/>
  <c r="CC45" i="1"/>
  <c r="R36" i="1"/>
  <c r="K36" i="1"/>
  <c r="E36" i="1"/>
  <c r="CE14" i="1"/>
  <c r="CC14" i="1"/>
  <c r="CE44" i="1"/>
  <c r="CC44" i="1"/>
  <c r="R11" i="1"/>
  <c r="K11" i="1"/>
  <c r="E11" i="1"/>
  <c r="CE7" i="1"/>
  <c r="CC7" i="1"/>
  <c r="R58" i="1"/>
  <c r="K58" i="1"/>
  <c r="E58" i="1"/>
  <c r="CE8" i="1"/>
  <c r="CC8" i="1"/>
  <c r="CE36" i="1"/>
  <c r="CC36" i="1"/>
  <c r="R38" i="1"/>
  <c r="K38" i="1"/>
  <c r="E38" i="1"/>
  <c r="CE22" i="1"/>
  <c r="CC22" i="1"/>
  <c r="R20" i="1"/>
  <c r="K20" i="1"/>
  <c r="E20" i="1"/>
  <c r="CE33" i="1"/>
  <c r="CC33" i="1"/>
  <c r="R62" i="1"/>
  <c r="K62" i="1"/>
  <c r="E62" i="1"/>
  <c r="CE26" i="1"/>
  <c r="CC26" i="1"/>
  <c r="R50" i="1"/>
  <c r="K50" i="1"/>
  <c r="E50" i="1"/>
  <c r="CE10" i="1"/>
  <c r="CC10" i="1"/>
  <c r="R21" i="1"/>
  <c r="K21" i="1"/>
  <c r="E21" i="1"/>
  <c r="CE30" i="1"/>
  <c r="CC30" i="1"/>
  <c r="R22" i="1"/>
  <c r="K22" i="1"/>
  <c r="E22" i="1"/>
  <c r="CE17" i="1"/>
  <c r="CC17" i="1"/>
  <c r="R33" i="1"/>
  <c r="K33" i="1"/>
  <c r="E33" i="1"/>
  <c r="CE28" i="1"/>
  <c r="CC28" i="1"/>
  <c r="R16" i="1"/>
  <c r="K16" i="1"/>
  <c r="E16" i="1"/>
  <c r="CE59" i="1"/>
  <c r="CC59" i="1"/>
  <c r="R9" i="1"/>
  <c r="K9" i="1"/>
  <c r="E9" i="1"/>
  <c r="CE57" i="1"/>
  <c r="CC57" i="1"/>
  <c r="R57" i="1"/>
  <c r="K57" i="1"/>
  <c r="E57" i="1"/>
  <c r="CE56" i="1"/>
  <c r="CC56" i="1"/>
  <c r="R40" i="1"/>
  <c r="K40" i="1"/>
  <c r="E40" i="1"/>
  <c r="CE55" i="1"/>
  <c r="CC55" i="1"/>
  <c r="R56" i="1"/>
  <c r="K56" i="1"/>
  <c r="E56" i="1"/>
  <c r="CE15" i="1"/>
  <c r="CC15" i="1"/>
  <c r="R60" i="1"/>
  <c r="K60" i="1"/>
  <c r="E60" i="1"/>
  <c r="CE39" i="1"/>
  <c r="CC39" i="1"/>
  <c r="R25" i="1"/>
  <c r="K25" i="1"/>
  <c r="E25" i="1"/>
  <c r="CE20" i="1"/>
  <c r="CC20" i="1"/>
  <c r="CE21" i="1"/>
  <c r="CC21" i="1"/>
  <c r="R31" i="1"/>
  <c r="K31" i="1"/>
  <c r="E31" i="1"/>
  <c r="CE31" i="1"/>
  <c r="CC31" i="1"/>
  <c r="R8" i="1"/>
  <c r="K8" i="1"/>
  <c r="E8" i="1"/>
  <c r="CE27" i="1"/>
  <c r="CC27" i="1"/>
  <c r="R27" i="1"/>
  <c r="K27" i="1"/>
  <c r="E27" i="1"/>
  <c r="CE32" i="1"/>
  <c r="CC32" i="1"/>
  <c r="R26" i="1"/>
  <c r="K26" i="1"/>
  <c r="E26" i="1"/>
  <c r="CE37" i="1"/>
  <c r="CC37" i="1"/>
  <c r="R10" i="1"/>
  <c r="K10" i="1"/>
  <c r="E10" i="1"/>
  <c r="CE58" i="1"/>
  <c r="CC58" i="1"/>
  <c r="CE54" i="1"/>
  <c r="CC54" i="1"/>
  <c r="R34" i="1"/>
  <c r="K34" i="1"/>
  <c r="E34" i="1"/>
  <c r="CE16" i="1"/>
  <c r="CC16" i="1"/>
  <c r="R18" i="1"/>
  <c r="K18" i="1"/>
  <c r="E18" i="1"/>
  <c r="CE25" i="1"/>
  <c r="CC25" i="1"/>
  <c r="R24" i="1"/>
  <c r="K24" i="1"/>
  <c r="E24" i="1"/>
  <c r="CE34" i="1"/>
  <c r="CC34" i="1"/>
  <c r="R30" i="1"/>
  <c r="K30" i="1"/>
  <c r="E30" i="1"/>
  <c r="CE38" i="1"/>
  <c r="CC38" i="1"/>
  <c r="R13" i="1"/>
  <c r="K13" i="1"/>
  <c r="E13" i="1"/>
  <c r="CE6" i="1"/>
  <c r="CC6" i="1"/>
  <c r="R55" i="1"/>
  <c r="K55" i="1"/>
  <c r="E55" i="1"/>
  <c r="CE12" i="1"/>
  <c r="CC12" i="1"/>
  <c r="R54" i="1"/>
  <c r="K54" i="1"/>
  <c r="E54" i="1"/>
  <c r="CE13" i="1"/>
  <c r="CC13" i="1"/>
  <c r="CE5" i="1"/>
  <c r="CC5" i="1"/>
  <c r="R45" i="1"/>
  <c r="K45" i="1"/>
  <c r="E45" i="1"/>
  <c r="CE23" i="1"/>
  <c r="CC23" i="1"/>
  <c r="R32" i="1"/>
  <c r="K32" i="1"/>
  <c r="E32" i="1"/>
  <c r="CE40" i="1"/>
  <c r="CC40" i="1"/>
  <c r="R5" i="1"/>
  <c r="K5" i="1"/>
  <c r="E5" i="1"/>
  <c r="CE18" i="1"/>
  <c r="CC18" i="1"/>
  <c r="R37" i="1"/>
  <c r="K37" i="1"/>
  <c r="E37" i="1"/>
  <c r="CE41" i="1"/>
  <c r="CC41" i="1"/>
  <c r="R17" i="1"/>
  <c r="K17" i="1"/>
  <c r="E17" i="1"/>
  <c r="CE24" i="1"/>
  <c r="CC24" i="1"/>
  <c r="R28" i="1"/>
  <c r="K28" i="1"/>
  <c r="E28" i="1"/>
  <c r="CB2" i="1"/>
  <c r="CA2" i="1"/>
  <c r="BZ2" i="1"/>
  <c r="BY2" i="1"/>
  <c r="BX2" i="1"/>
  <c r="BW2" i="1"/>
  <c r="BV2" i="1"/>
  <c r="BU2" i="1"/>
  <c r="BT2" i="1"/>
  <c r="BS2" i="1"/>
  <c r="BR2" i="1"/>
  <c r="BQ2" i="1"/>
  <c r="BP2" i="1"/>
  <c r="BO2" i="1"/>
  <c r="BN2" i="1"/>
  <c r="BM2" i="1"/>
  <c r="BL2" i="1"/>
  <c r="BK2" i="1"/>
  <c r="BJ2" i="1"/>
  <c r="BI2" i="1"/>
  <c r="BH2" i="1"/>
  <c r="BG2" i="1"/>
  <c r="BF2" i="1"/>
  <c r="BE2" i="1"/>
  <c r="BD2" i="1"/>
  <c r="BC2" i="1"/>
  <c r="BB2" i="1"/>
  <c r="BA2" i="1"/>
  <c r="AZ2" i="1"/>
  <c r="AY2" i="1"/>
  <c r="AX2" i="1"/>
  <c r="AW2" i="1"/>
  <c r="AV2" i="1"/>
  <c r="AU2" i="1"/>
  <c r="AT2" i="1"/>
  <c r="AS2" i="1"/>
  <c r="AR2" i="1"/>
  <c r="AQ2" i="1"/>
  <c r="AP2" i="1"/>
  <c r="AO2" i="1"/>
  <c r="AN2" i="1"/>
  <c r="AM2" i="1"/>
  <c r="AL2" i="1"/>
  <c r="AK2" i="1"/>
  <c r="AJ2" i="1"/>
  <c r="AI2" i="1"/>
  <c r="AG2" i="1"/>
  <c r="AF2" i="1"/>
  <c r="AE2" i="1"/>
  <c r="AD2" i="1"/>
  <c r="AC2" i="1"/>
  <c r="AB2" i="1"/>
  <c r="AA2" i="1"/>
  <c r="Y38" i="1" l="1"/>
  <c r="Y37" i="1"/>
  <c r="Y40" i="1"/>
  <c r="Y62" i="1"/>
  <c r="Y15" i="1"/>
  <c r="Y30" i="1"/>
  <c r="Y8" i="1"/>
  <c r="Y61" i="1"/>
  <c r="Y23" i="1"/>
  <c r="Y55" i="1"/>
  <c r="Y33" i="1"/>
  <c r="Y58" i="1"/>
  <c r="Y7" i="1"/>
  <c r="Y32" i="1"/>
  <c r="Y18" i="1"/>
  <c r="Y9" i="1"/>
  <c r="Y27" i="1"/>
  <c r="Y57" i="1"/>
  <c r="Y20" i="1"/>
  <c r="Y41" i="1"/>
  <c r="Y5" i="1"/>
  <c r="Y24" i="1"/>
  <c r="Y16" i="1"/>
  <c r="Y54" i="1"/>
  <c r="Y10" i="1"/>
  <c r="Y56" i="1"/>
  <c r="Y50" i="1"/>
  <c r="Y36" i="1"/>
  <c r="Y17" i="1"/>
  <c r="Y13" i="1"/>
  <c r="Y12" i="1"/>
  <c r="Y39" i="1"/>
  <c r="Y60" i="1"/>
  <c r="Y21" i="1"/>
  <c r="Y63" i="1"/>
  <c r="Y28" i="1"/>
  <c r="Y26" i="1"/>
  <c r="Y59" i="1"/>
  <c r="Y45" i="1"/>
  <c r="Y34" i="1"/>
  <c r="Y25" i="1"/>
  <c r="Y22" i="1"/>
  <c r="Y11" i="1"/>
  <c r="Y6" i="1"/>
  <c r="Y31" i="1"/>
  <c r="CG44" i="1"/>
  <c r="CG29" i="1"/>
  <c r="CG17" i="1"/>
  <c r="CG13" i="1"/>
  <c r="CG18" i="1"/>
  <c r="CG38" i="1"/>
  <c r="CG37" i="1"/>
  <c r="CG32" i="1"/>
  <c r="CG56" i="1"/>
  <c r="CG10" i="1"/>
  <c r="CG22" i="1"/>
  <c r="CG25" i="1"/>
  <c r="CG14" i="1"/>
  <c r="CG33" i="1"/>
  <c r="CG49" i="1"/>
  <c r="CG8" i="1"/>
  <c r="CG45" i="1"/>
  <c r="CG36" i="1"/>
  <c r="CG30" i="1"/>
  <c r="CG54" i="1"/>
  <c r="CG35" i="1"/>
  <c r="CG16" i="1"/>
  <c r="CG50" i="1"/>
  <c r="CG47" i="1"/>
  <c r="CG46" i="1"/>
  <c r="CG26" i="1"/>
  <c r="CG15" i="1"/>
  <c r="CG6" i="1"/>
  <c r="CG20" i="1"/>
  <c r="CG55" i="1"/>
  <c r="CG12" i="1"/>
  <c r="CG7" i="1"/>
  <c r="CG52" i="1"/>
  <c r="CG27" i="1"/>
  <c r="CG39" i="1"/>
  <c r="CG31" i="1"/>
  <c r="CG59" i="1"/>
  <c r="CG21" i="1"/>
  <c r="CG57" i="1"/>
  <c r="CG24" i="1"/>
  <c r="CG28" i="1"/>
  <c r="CG19" i="1"/>
  <c r="CG48" i="1"/>
  <c r="CG41" i="1"/>
  <c r="CG34" i="1"/>
  <c r="CG58" i="1"/>
  <c r="CG23" i="1"/>
  <c r="CG40" i="1"/>
  <c r="CG5" i="1"/>
  <c r="CF55" i="1"/>
  <c r="CF46" i="1"/>
  <c r="CF58" i="1"/>
  <c r="CF19" i="1"/>
  <c r="CF13" i="1"/>
  <c r="CF59" i="1"/>
  <c r="CF45" i="1"/>
  <c r="CF16" i="1"/>
  <c r="CF17" i="1"/>
  <c r="CF48" i="1"/>
  <c r="CF15" i="1"/>
  <c r="CF21" i="1"/>
  <c r="CF41" i="1"/>
  <c r="CF39" i="1"/>
  <c r="CF44" i="1"/>
  <c r="CF34" i="1"/>
  <c r="CF12" i="1"/>
  <c r="CF35" i="1"/>
  <c r="CF32" i="1"/>
  <c r="CF52" i="1"/>
  <c r="CF38" i="1"/>
  <c r="CF29" i="1"/>
  <c r="CF37" i="1"/>
  <c r="CF50" i="1"/>
  <c r="CF24" i="1"/>
  <c r="CF33" i="1"/>
  <c r="CF36" i="1"/>
  <c r="CF28" i="1"/>
  <c r="CF57" i="1"/>
  <c r="CF31" i="1"/>
  <c r="CF25" i="1"/>
  <c r="CF23" i="1"/>
  <c r="CF20" i="1"/>
  <c r="CF7" i="1"/>
  <c r="CF18" i="1"/>
  <c r="CF14" i="1"/>
  <c r="CF8" i="1"/>
  <c r="CF54" i="1"/>
  <c r="CF30" i="1"/>
  <c r="CF49" i="1"/>
  <c r="CF10" i="1"/>
  <c r="CF26" i="1"/>
  <c r="CF6" i="1"/>
  <c r="CF56" i="1"/>
  <c r="CF40" i="1"/>
  <c r="CF27" i="1"/>
  <c r="CF22" i="1"/>
  <c r="CF47" i="1"/>
  <c r="CF5" i="1"/>
</calcChain>
</file>

<file path=xl/sharedStrings.xml><?xml version="1.0" encoding="utf-8"?>
<sst xmlns="http://schemas.openxmlformats.org/spreadsheetml/2006/main" count="509" uniqueCount="358">
  <si>
    <t>Študenti na projekte</t>
  </si>
  <si>
    <t>Mal hodnotit :</t>
  </si>
  <si>
    <t>Ohodnotil :</t>
  </si>
  <si>
    <t>KDS</t>
  </si>
  <si>
    <t>KST</t>
  </si>
  <si>
    <t>KIS</t>
  </si>
  <si>
    <t>KI</t>
  </si>
  <si>
    <t>KMME</t>
  </si>
  <si>
    <t>KMM</t>
  </si>
  <si>
    <t>KME</t>
  </si>
  <si>
    <t>poradové číslo - stoly</t>
  </si>
  <si>
    <t>Zameranie</t>
  </si>
  <si>
    <t>Rok start</t>
  </si>
  <si>
    <t>Cislo v roku</t>
  </si>
  <si>
    <t>Číslo projektu</t>
  </si>
  <si>
    <t>Názov projektu</t>
  </si>
  <si>
    <t>Zodpovedný vedúci</t>
  </si>
  <si>
    <t>Semester 3</t>
  </si>
  <si>
    <t>Semester 1</t>
  </si>
  <si>
    <t>Študenti</t>
  </si>
  <si>
    <t>Hodnotitelia</t>
  </si>
  <si>
    <t>Adamko</t>
  </si>
  <si>
    <t>Bachratý</t>
  </si>
  <si>
    <t>Bachrata</t>
  </si>
  <si>
    <t>Badura</t>
  </si>
  <si>
    <t>Buzna</t>
  </si>
  <si>
    <t>Benedikovič</t>
  </si>
  <si>
    <t>Cimrak</t>
  </si>
  <si>
    <t>Dubovec</t>
  </si>
  <si>
    <t>Durisova</t>
  </si>
  <si>
    <t>Gábor</t>
  </si>
  <si>
    <t>Gábrišová</t>
  </si>
  <si>
    <t>Grondžák</t>
  </si>
  <si>
    <t>Hrkút</t>
  </si>
  <si>
    <t>Chochlík</t>
  </si>
  <si>
    <t>Janáček</t>
  </si>
  <si>
    <t>Janech</t>
  </si>
  <si>
    <t>Jánošíková</t>
  </si>
  <si>
    <t>Kaukič</t>
  </si>
  <si>
    <t>Koháni</t>
  </si>
  <si>
    <t>Kovalík</t>
  </si>
  <si>
    <t>Kozubíková</t>
  </si>
  <si>
    <t>Kršák</t>
  </si>
  <si>
    <t>Levashenko</t>
  </si>
  <si>
    <t>Lieskovský</t>
  </si>
  <si>
    <t>Majer</t>
  </si>
  <si>
    <t>Marček</t>
  </si>
  <si>
    <t>Martincová</t>
  </si>
  <si>
    <t>Marton</t>
  </si>
  <si>
    <t>Matiaško</t>
  </si>
  <si>
    <t>Pančíková</t>
  </si>
  <si>
    <t>Peško</t>
  </si>
  <si>
    <t>Ružbarský</t>
  </si>
  <si>
    <t>Stankovianska</t>
  </si>
  <si>
    <t>Szendreyová</t>
  </si>
  <si>
    <t>Tavač M.</t>
  </si>
  <si>
    <t>Tavač V.</t>
  </si>
  <si>
    <t>Tarábek</t>
  </si>
  <si>
    <t>Toth</t>
  </si>
  <si>
    <t>Václavková</t>
  </si>
  <si>
    <t>Vajsová</t>
  </si>
  <si>
    <t>Varša</t>
  </si>
  <si>
    <t>Zábovská</t>
  </si>
  <si>
    <t>Zábovský</t>
  </si>
  <si>
    <t>Zaitseva</t>
  </si>
  <si>
    <t>Lekýr</t>
  </si>
  <si>
    <t>Hodnotilo</t>
  </si>
  <si>
    <t>Malo hodnotit</t>
  </si>
  <si>
    <t>Úspešnosť projektu</t>
  </si>
  <si>
    <t>Pridelené body
študenti semester 3</t>
  </si>
  <si>
    <t>Pridelené body
študenti semester 1</t>
  </si>
  <si>
    <t>IS-AI</t>
  </si>
  <si>
    <t>Implementácia simulačného modelu správania sa chodcov</t>
  </si>
  <si>
    <t>Ján Ďurana</t>
  </si>
  <si>
    <t>Marek Pecho</t>
  </si>
  <si>
    <t>Jaroslav Janiga</t>
  </si>
  <si>
    <t>Výučbový model terminálu intermodálnej prepravy</t>
  </si>
  <si>
    <t>Filip Šilhár</t>
  </si>
  <si>
    <t>IS pre podporu ukladania, vyhľadávania, indexovania vedeckých publikácií, časopisov...</t>
  </si>
  <si>
    <t>Baďura</t>
  </si>
  <si>
    <t>Filip Barta</t>
  </si>
  <si>
    <t xml:space="preserve">Tomáš Zorvan </t>
  </si>
  <si>
    <t>Ján Slivka</t>
  </si>
  <si>
    <t>Bachratá</t>
  </si>
  <si>
    <t>Michal Husák</t>
  </si>
  <si>
    <t>Miroslav Ivaniš</t>
  </si>
  <si>
    <t>Miloš Megis</t>
  </si>
  <si>
    <t>Zdenko Paráč</t>
  </si>
  <si>
    <t>Tomáš Čaniga</t>
  </si>
  <si>
    <t>Martin Pitel</t>
  </si>
  <si>
    <t>Peter Kello</t>
  </si>
  <si>
    <t>PROB.LIT: Systém pre analýzu a využitie pravdepodobnostných a štatistických vlastností rozsiahlych textov</t>
  </si>
  <si>
    <t>Marek Kurtulík</t>
  </si>
  <si>
    <t>Anton Svetlošák</t>
  </si>
  <si>
    <t>Digit. typografia a vizualizácia</t>
  </si>
  <si>
    <t>Blaško</t>
  </si>
  <si>
    <t>Dušan Tužinský</t>
  </si>
  <si>
    <t>IS-SPR</t>
  </si>
  <si>
    <t>IS-HI</t>
  </si>
  <si>
    <t>Modely sociálnych sietí</t>
  </si>
  <si>
    <t>Využitie informačných technológií pri finančnom plánovaní v podniku  vychádzajúcich z analýzy finančnej situácie podniku</t>
  </si>
  <si>
    <t>Ďurišová</t>
  </si>
  <si>
    <t>Intranetové riešenia pre Fakultu riadenia a informatiky</t>
  </si>
  <si>
    <t>Nadežda Máhriková</t>
  </si>
  <si>
    <t>Peter Motyčák</t>
  </si>
  <si>
    <t>Milan Sedlák</t>
  </si>
  <si>
    <t>Martin Konstiak</t>
  </si>
  <si>
    <t>Martin Bros</t>
  </si>
  <si>
    <t>Tomáš Kuba</t>
  </si>
  <si>
    <t>Marek Potkan</t>
  </si>
  <si>
    <t>Informatické nástroje na podporu rozhodovania s využitím v krízovom manažmente</t>
  </si>
  <si>
    <t>Peter Haspra</t>
  </si>
  <si>
    <t>Informatické nástroje na podporu rozhodovania pre navrhovanie obslužných systémov</t>
  </si>
  <si>
    <t>Janáček, Koháni, Buzna</t>
  </si>
  <si>
    <t>Bendík  Ján</t>
  </si>
  <si>
    <t>Bergmann  Peter</t>
  </si>
  <si>
    <t>Ďurech  Vladimír</t>
  </si>
  <si>
    <t>Jurčo  Marek</t>
  </si>
  <si>
    <t>Skřivánek  Tomáš</t>
  </si>
  <si>
    <t>Turčanik  Martin</t>
  </si>
  <si>
    <t>Ľubomír Teniak</t>
  </si>
  <si>
    <t>Nástroj UML .FRI</t>
  </si>
  <si>
    <t>Jozef Paľa</t>
  </si>
  <si>
    <t>Jaroslav Kuba</t>
  </si>
  <si>
    <t>Martin Lokaj</t>
  </si>
  <si>
    <t>Michal Belás</t>
  </si>
  <si>
    <t>Erik Šandor</t>
  </si>
  <si>
    <t>Radovan Šušuk</t>
  </si>
  <si>
    <t>Miroslav Louma</t>
  </si>
  <si>
    <t>MobilSign: Elektronické podpisovanie pomocou mobilného telefónu</t>
  </si>
  <si>
    <t>Andrej Horemuž</t>
  </si>
  <si>
    <t>Michal Kurilla</t>
  </si>
  <si>
    <t>Marek Špalek</t>
  </si>
  <si>
    <t>Peter Adámek</t>
  </si>
  <si>
    <t>Ján Bušfy</t>
  </si>
  <si>
    <t>Elektronický podpis v prostredí OS Linux</t>
  </si>
  <si>
    <t>Stanislav Gálfy</t>
  </si>
  <si>
    <t>Implementácia simulačného modelu terminálu kontajnerovej dopravy</t>
  </si>
  <si>
    <t>Klima, Adamko</t>
  </si>
  <si>
    <t>Marek Kotus</t>
  </si>
  <si>
    <t>Michal Čadecký</t>
  </si>
  <si>
    <t>Michal Haviar</t>
  </si>
  <si>
    <t>Softvérový systém pre podporu vytvárania, štúdia a používania údajových štruktúr</t>
  </si>
  <si>
    <t>Klima, Jankovič, Adamko</t>
  </si>
  <si>
    <t>Marek Kňažko</t>
  </si>
  <si>
    <t>Romana Lajdová</t>
  </si>
  <si>
    <t>Vývoj informačných systémov a tvorba SW pre on-line poskytovanie špedičných služieb</t>
  </si>
  <si>
    <t>Balák, O.</t>
  </si>
  <si>
    <t>Systém na poskytovanie informácií s lokalizáciou a navigáciou v budove FRI</t>
  </si>
  <si>
    <t>Jakub Mintal</t>
  </si>
  <si>
    <t>Tomáš Ivan</t>
  </si>
  <si>
    <t>Lukáš Jankura</t>
  </si>
  <si>
    <t>IDS: Rozpoznávanie objektov z pohybujúceho sa vozidla</t>
  </si>
  <si>
    <t>Michal Dérer</t>
  </si>
  <si>
    <t>Jaroslav Knebl</t>
  </si>
  <si>
    <t>Peter Volf</t>
  </si>
  <si>
    <t>František Janech</t>
  </si>
  <si>
    <t>Juraj Olos</t>
  </si>
  <si>
    <t>Róbert Sokol</t>
  </si>
  <si>
    <t>GLOBESY SAP</t>
  </si>
  <si>
    <t>Globesy Sap</t>
  </si>
  <si>
    <t>IS a tvorba SW pre posúdenie súčasného stavu a predikciu  makroekonomickej a regionálnej  ekonomickej výkonnosti</t>
  </si>
  <si>
    <t>Kucharčíková</t>
  </si>
  <si>
    <t>Implementácia podporného systému pre vedenie cvičení</t>
  </si>
  <si>
    <t>Levashenko, Zaitseva</t>
  </si>
  <si>
    <t>Jaroslava Olosová</t>
  </si>
  <si>
    <t>Katarína Varačková</t>
  </si>
  <si>
    <t>Roman Píš</t>
  </si>
  <si>
    <t>Lenka Kováčiková</t>
  </si>
  <si>
    <t>Roland Holetschke</t>
  </si>
  <si>
    <t>Martina Hlinková</t>
  </si>
  <si>
    <t>Peter Drábik</t>
  </si>
  <si>
    <t>Vojtěch Rojíček</t>
  </si>
  <si>
    <t>Vybrané SC a štatistické techniky modelovania</t>
  </si>
  <si>
    <t>UNS perceptrónového typu s cloud  konceptom</t>
  </si>
  <si>
    <t>Prítrský T.</t>
  </si>
  <si>
    <t>Uhrín I.</t>
  </si>
  <si>
    <t>Expertný systém pre hodnotenie bezpečnostných systémov ochrany objektov</t>
  </si>
  <si>
    <t>Jozef Burgel</t>
  </si>
  <si>
    <t>Rastislav Pivko</t>
  </si>
  <si>
    <t>Michal Rybárik</t>
  </si>
  <si>
    <t>Peter Jonaštík</t>
  </si>
  <si>
    <t>Riadenie modelu železnice</t>
  </si>
  <si>
    <t>Márton, Karpiš</t>
  </si>
  <si>
    <t>Marián Špánik</t>
  </si>
  <si>
    <t>Štefan Molnár</t>
  </si>
  <si>
    <t>Matej Štofanik</t>
  </si>
  <si>
    <t>Matej Martiniak</t>
  </si>
  <si>
    <t>Nemocničný informačný systém</t>
  </si>
  <si>
    <t>Miroslav Rábek</t>
  </si>
  <si>
    <t>Lukáš Čaniga</t>
  </si>
  <si>
    <t>Martin Komara</t>
  </si>
  <si>
    <t>Matej Koštial</t>
  </si>
  <si>
    <t>Informačný systém o projektoch</t>
  </si>
  <si>
    <t>Marek Bajči</t>
  </si>
  <si>
    <t>Martin Murárik</t>
  </si>
  <si>
    <t>Parkovací informačný systém</t>
  </si>
  <si>
    <t>Matej Boháč</t>
  </si>
  <si>
    <t>Matúš Kaprálik</t>
  </si>
  <si>
    <t>Zdenko Takáč</t>
  </si>
  <si>
    <t>Informačný systém pre rozhlasové vysielanie</t>
  </si>
  <si>
    <t>Spracovanie rozsiahlych databáz 2</t>
  </si>
  <si>
    <t>Ivan Pavlík</t>
  </si>
  <si>
    <t>Peter Vojtaššák</t>
  </si>
  <si>
    <t>Informačný systém dopravného podniku</t>
  </si>
  <si>
    <t>Palúch S., Majer</t>
  </si>
  <si>
    <t>Zuzana Beharková</t>
  </si>
  <si>
    <t>Jozef Hriadel</t>
  </si>
  <si>
    <t>Jozef Štaffen</t>
  </si>
  <si>
    <t>Matej Oravec</t>
  </si>
  <si>
    <t>Eva Nemergutová</t>
  </si>
  <si>
    <t>Vybrané inteligentné a štatistické techniky modelovania</t>
  </si>
  <si>
    <t>Nové prístupy v predikčnom modelovaní – Open Source aplikácie</t>
  </si>
  <si>
    <t>Abrosimov A</t>
  </si>
  <si>
    <t>VIZAMIS – systém pre správu a dynamické zobrazenie údajov železničnej siete a priebehu železničnej dopravy</t>
  </si>
  <si>
    <t>Peter Žuffa</t>
  </si>
  <si>
    <t>Tomáš Páchnik</t>
  </si>
  <si>
    <t>Jozef Snovák</t>
  </si>
  <si>
    <t>Marián Lörinc</t>
  </si>
  <si>
    <t>Andrej Kmetík</t>
  </si>
  <si>
    <t>Optimalizačné modely riadenia štátneho dlhu</t>
  </si>
  <si>
    <t>Staníková</t>
  </si>
  <si>
    <t>Inteligentná analýza obrazu</t>
  </si>
  <si>
    <t>Tarábek P.</t>
  </si>
  <si>
    <t>Martin Štefanec</t>
  </si>
  <si>
    <t>Daniel Václavik</t>
  </si>
  <si>
    <t>Matej Bencúr</t>
  </si>
  <si>
    <t>Peter Kermaschek</t>
  </si>
  <si>
    <t>Maroš Sagan</t>
  </si>
  <si>
    <t>Michal Majerský</t>
  </si>
  <si>
    <t>Tomáš Isteník</t>
  </si>
  <si>
    <t>Tvorba umelej inteligencie pre počítačové hry</t>
  </si>
  <si>
    <t>Jakub Janus</t>
  </si>
  <si>
    <t>Peter Legéň</t>
  </si>
  <si>
    <t>Matej Isteník</t>
  </si>
  <si>
    <t>Peter Sokolík</t>
  </si>
  <si>
    <t>Martin Maslík</t>
  </si>
  <si>
    <t>Martin Ľuba</t>
  </si>
  <si>
    <t>Ján Mokrý</t>
  </si>
  <si>
    <t>NÁVRH A IMPLEMENTÁCIA SOFTVÉROVÉHO FRAMEWORK-U PRE AKCELERÁCIU VÝVOJA APLIKÁCIÍ V PROSTREDÍ INFORMAČNÉHO SYSTÉMU SAP</t>
  </si>
  <si>
    <t>Zabovska</t>
  </si>
  <si>
    <t>Juraj Brablec</t>
  </si>
  <si>
    <t>Juraj Kubica</t>
  </si>
  <si>
    <t>Jaroslav Verníček</t>
  </si>
  <si>
    <t>Lukáš Lehota</t>
  </si>
  <si>
    <t>Aplikácie modelovania a spracovania dát</t>
  </si>
  <si>
    <t>Majchrák L.</t>
  </si>
  <si>
    <t>Aplikácie modelovania a spracovania dát</t>
  </si>
  <si>
    <t>Martin Laco</t>
  </si>
  <si>
    <t>Roman Masarovič</t>
  </si>
  <si>
    <t>Bohuš Lupták</t>
  </si>
  <si>
    <t>IBM - Systém monitoringu portfólia firemných klientov</t>
  </si>
  <si>
    <t>Zábovská -IBM</t>
  </si>
  <si>
    <t>Návrh a implementácia softvérového nástroja pre analýzu spoľahlivosti systém</t>
  </si>
  <si>
    <t>Ľuboš Szalai</t>
  </si>
  <si>
    <t>Marián Gonščák</t>
  </si>
  <si>
    <t>Nástroj na modelovanie systému diskrétnych udalostí</t>
  </si>
  <si>
    <t>Žarnay</t>
  </si>
  <si>
    <t>Michal Skovajsa</t>
  </si>
  <si>
    <t>Michal Tomka</t>
  </si>
  <si>
    <t>Integrácia klient-server architektúry do technológie EDA</t>
  </si>
  <si>
    <t>IPESOFT</t>
  </si>
  <si>
    <t>Analýza algoritmov získavania znalosti v databázach</t>
  </si>
  <si>
    <t>Michal Aujeský</t>
  </si>
  <si>
    <t>Optimalizácia umiestnenia staníc záchrannej zdravotnej služby</t>
  </si>
  <si>
    <t>Lukáš Chudoba</t>
  </si>
  <si>
    <t>Jakub Majsniar</t>
  </si>
  <si>
    <t>Imagine Cup – študentská technologická súťaž</t>
  </si>
  <si>
    <t>Vladimír Filip</t>
  </si>
  <si>
    <t>Henrich Neuschl</t>
  </si>
  <si>
    <t>Jozef Černý</t>
  </si>
  <si>
    <t>Ján Putala</t>
  </si>
  <si>
    <t>Štefan Ďaďo</t>
  </si>
  <si>
    <t>Implementácia softvérovej knižnice pre agentovo orientovanú simuláciu</t>
  </si>
  <si>
    <t>Ľuboš Michal</t>
  </si>
  <si>
    <t>Tomáš Hakel</t>
  </si>
  <si>
    <t>Systém pre spracovanie funkcii viachodnotovej logiky</t>
  </si>
  <si>
    <t>Peter Hodás</t>
  </si>
  <si>
    <t>Vladimír Židek</t>
  </si>
  <si>
    <t>NAO - rozvoj schopností humanoidného robota</t>
  </si>
  <si>
    <t>Klimo</t>
  </si>
  <si>
    <t>Vladimír Bartošík</t>
  </si>
  <si>
    <t>Martin Kuzma</t>
  </si>
  <si>
    <t>Aplikácia pre spracovanie údajov z meraní elektrických zariadení</t>
  </si>
  <si>
    <t>Rudolf Grigeľ</t>
  </si>
  <si>
    <t>Jakub Remenec</t>
  </si>
  <si>
    <t>KROS: Algoritmy a dátové štruktúry spracovania analytických databáz</t>
  </si>
  <si>
    <t>Matúš Masaryk</t>
  </si>
  <si>
    <t>Aplikácie rozšírenej reality</t>
  </si>
  <si>
    <t>Matej Bunčák</t>
  </si>
  <si>
    <t>Martin Klátik</t>
  </si>
  <si>
    <t>červenou podfarbené polia v stĺpci "Hodnotilo" znemaná, že nie všetci hodnotitelia hodnotili projekt</t>
  </si>
  <si>
    <t>červenou podfarbené polia druhom riadku znemaná, že hodnotiteľ nehodnotil počet pridelených projektov</t>
  </si>
  <si>
    <t>Oponent</t>
  </si>
  <si>
    <t>Prezentácia</t>
  </si>
  <si>
    <t>Formálna stránka prezentácie</t>
  </si>
  <si>
    <t>0 .. 2</t>
  </si>
  <si>
    <t>Je jasné, čo sa malo spraviť?</t>
  </si>
  <si>
    <t>Zaujala prezentácia</t>
  </si>
  <si>
    <t>Je jasné čo sa spravilo?</t>
  </si>
  <si>
    <t>Je jasné smerovanie (krátkodobé ciele)?</t>
  </si>
  <si>
    <t>Vedel(i) reagovať na otázky</t>
  </si>
  <si>
    <t>Kvalita spracovania</t>
  </si>
  <si>
    <t>Hĺbka vykonanej analýzy v oblasti</t>
  </si>
  <si>
    <t>Použité nové postupy/metódy</t>
  </si>
  <si>
    <t>Overenie vytvoreného riešenia</t>
  </si>
  <si>
    <t>Prínos výsledného riešenia pre prax</t>
  </si>
  <si>
    <t>Extra body (Zodpovedá výsledok počtu študentov na projekt)</t>
  </si>
  <si>
    <t>-5 .. 5</t>
  </si>
  <si>
    <t>Oponent hodnotí projekt ako celok</t>
  </si>
  <si>
    <t>Výpočet výsledných bodov sa robí automaticky vzorcom a to nasledovne:</t>
  </si>
  <si>
    <t>- Úspešnosť projektu (hodnota 0-1): sumárna úspešnosť zo skupín "Prezentácia", "Kvalita spracovania" a "Zodpovedá výsledok počtu študentov na projekt"</t>
  </si>
  <si>
    <t>- Celkovo pridelené body: maximálne prideliťeľné body násobená "Úspešnosťou projektu"</t>
  </si>
  <si>
    <t>Celkové získané body sú podkladom pre pridelenie známky vedúcim projektu</t>
  </si>
  <si>
    <t>Spôsob hodnotenia:</t>
  </si>
  <si>
    <t>Skupina kritérií "Prezentácia"</t>
  </si>
  <si>
    <t>- Hodnotí sa spôsob, ako sú študenti schopní prezentovať výsledky svojej práce.</t>
  </si>
  <si>
    <r>
      <t xml:space="preserve">- Prideľovanie bodov: 0-nízka úroveň, </t>
    </r>
    <r>
      <rPr>
        <b/>
        <sz val="11"/>
        <color theme="1"/>
        <rFont val="Calibri"/>
        <family val="2"/>
        <charset val="238"/>
        <scheme val="minor"/>
      </rPr>
      <t>1-štandard</t>
    </r>
    <r>
      <rPr>
        <sz val="11"/>
        <color theme="1"/>
        <rFont val="Calibri"/>
        <family val="2"/>
        <charset val="238"/>
        <scheme val="minor"/>
      </rPr>
      <t>, 2-veľmi dobrá úroveň</t>
    </r>
  </si>
  <si>
    <t>Skupina kritérií "Kvalita spracovania"</t>
  </si>
  <si>
    <t>- Hodnotí sa práca študentov na projekte</t>
  </si>
  <si>
    <t>Kritérium "Zodpovedá výsledok počtu študentov na projekt"</t>
  </si>
  <si>
    <t>- Zohľadnenie počtu študentov na projekte a celková vykonaná práca študentov</t>
  </si>
  <si>
    <r>
      <t>- Prideľovanie bodov: body sa pripočítavajú/odpočítavajú od celkového počtu (</t>
    </r>
    <r>
      <rPr>
        <b/>
        <sz val="11"/>
        <color theme="1"/>
        <rFont val="Calibri"/>
        <family val="2"/>
        <charset val="238"/>
        <scheme val="minor"/>
      </rPr>
      <t>0-štandard</t>
    </r>
    <r>
      <rPr>
        <sz val="11"/>
        <color theme="1"/>
        <rFont val="Calibri"/>
        <family val="2"/>
        <charset val="238"/>
        <scheme val="minor"/>
      </rPr>
      <t>)</t>
    </r>
  </si>
  <si>
    <t>Harmonogram</t>
  </si>
  <si>
    <t>Študenti:</t>
  </si>
  <si>
    <t>8.00-9.00</t>
  </si>
  <si>
    <t>Príprava prezentácií v miestnostiach C1-C4, IC, …</t>
  </si>
  <si>
    <t>Pozn.: Každý projekt bude mať k dispozícii stôl, kde si budú môcť študenti umiestniť počítače, postery, HW zariadenia, atď.</t>
  </si>
  <si>
    <t>9.00-13.00</t>
  </si>
  <si>
    <t>Prezentácie projektu komisiám a ďalším záujemcom a diskusia</t>
  </si>
  <si>
    <t>Oponenti:</t>
  </si>
  <si>
    <t>Hodnotenie projektov</t>
  </si>
  <si>
    <t>Pozn.: Oponent musí hodnoťiť pridelené projekty a môže hodnotiť ľubovolné ďalšie projekty.</t>
  </si>
  <si>
    <t>13.00-14.00</t>
  </si>
  <si>
    <t>Odoslanie výsledkov hodnotenia na adresu (emil.krsak@fri.uniza.sk)</t>
  </si>
  <si>
    <t>Martin Škvarka</t>
  </si>
  <si>
    <t>Lukáš Maťokár</t>
  </si>
  <si>
    <t>Marek Polakovič</t>
  </si>
  <si>
    <t>Nebudú prezentované</t>
  </si>
  <si>
    <t>Požiadavky</t>
  </si>
  <si>
    <t>Zásuviek 220V</t>
  </si>
  <si>
    <t>Veľký stôl - viac zariadení</t>
  </si>
  <si>
    <t>Ďalšie požiadavky (text)</t>
  </si>
  <si>
    <t>Jankovič, Adamko</t>
  </si>
  <si>
    <t>Toth, Tavač</t>
  </si>
  <si>
    <t>EPOMAT: Elektronická podpora vyučovania matematiky</t>
  </si>
  <si>
    <t>TAVMAT: Tvorba aplikácií pre vyučovanie matematiky</t>
  </si>
  <si>
    <t>a</t>
  </si>
  <si>
    <t>Palúch S.</t>
  </si>
  <si>
    <t>Kvet Michal</t>
  </si>
  <si>
    <t>Kanik</t>
  </si>
  <si>
    <t>Fabián</t>
  </si>
  <si>
    <t>Zabovsky</t>
  </si>
  <si>
    <t>Meško</t>
  </si>
  <si>
    <t>Hodnotené projekty
(Číslo stola podľa hárku "Projekty")</t>
  </si>
  <si>
    <t>Počet študentov na projekte - semester 3</t>
  </si>
  <si>
    <t>Počet študentov na projekte - semester 1</t>
  </si>
  <si>
    <t>Číslo stola: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</si>
</sst>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\K0"/>
    <numFmt numFmtId="165" formatCode="0.0000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Arial"/>
      <family val="2"/>
    </font>
    <font>
      <sz val="26"/>
      <color theme="1"/>
      <name val="Calibri"/>
      <family val="2"/>
      <charset val="238"/>
      <scheme val="minor"/>
    </font>
    <font>
      <sz val="2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1"/>
    </font>
    <font>
      <b/>
      <sz val="1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rgb="FF3F3F3F"/>
      </right>
      <top style="medium">
        <color indexed="64"/>
      </top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 style="medium">
        <color indexed="64"/>
      </top>
      <bottom style="medium">
        <color indexed="64"/>
      </bottom>
      <diagonal/>
    </border>
    <border>
      <left style="double">
        <color rgb="FF3F3F3F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8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0" applyNumberFormat="0" applyBorder="0" applyAlignment="0" applyProtection="0"/>
    <xf numFmtId="0" fontId="4" fillId="5" borderId="1" applyNumberFormat="0" applyAlignment="0" applyProtection="0"/>
    <xf numFmtId="0" fontId="7" fillId="0" borderId="0"/>
    <xf numFmtId="0" fontId="12" fillId="0" borderId="0"/>
    <xf numFmtId="0" fontId="13" fillId="0" borderId="0"/>
  </cellStyleXfs>
  <cellXfs count="227">
    <xf numFmtId="0" fontId="0" fillId="0" borderId="0" xfId="0"/>
    <xf numFmtId="0" fontId="6" fillId="6" borderId="2" xfId="0" applyFont="1" applyFill="1" applyBorder="1" applyAlignment="1">
      <alignment horizontal="center" wrapText="1"/>
    </xf>
    <xf numFmtId="0" fontId="6" fillId="6" borderId="2" xfId="0" applyFont="1" applyFill="1" applyBorder="1" applyAlignment="1">
      <alignment wrapText="1"/>
    </xf>
    <xf numFmtId="0" fontId="6" fillId="6" borderId="3" xfId="0" applyFont="1" applyFill="1" applyBorder="1" applyAlignment="1">
      <alignment horizontal="centerContinuous" wrapText="1"/>
    </xf>
    <xf numFmtId="0" fontId="6" fillId="6" borderId="4" xfId="0" applyFont="1" applyFill="1" applyBorder="1" applyAlignment="1">
      <alignment horizontal="centerContinuous" wrapText="1"/>
    </xf>
    <xf numFmtId="0" fontId="6" fillId="6" borderId="5" xfId="0" applyFont="1" applyFill="1" applyBorder="1" applyAlignment="1">
      <alignment horizontal="centerContinuous" wrapText="1"/>
    </xf>
    <xf numFmtId="0" fontId="6" fillId="6" borderId="6" xfId="0" applyFont="1" applyFill="1" applyBorder="1" applyAlignment="1">
      <alignment horizontal="centerContinuous" wrapText="1"/>
    </xf>
    <xf numFmtId="0" fontId="4" fillId="5" borderId="7" xfId="4" applyBorder="1" applyAlignment="1">
      <alignment horizontal="centerContinuous" wrapText="1"/>
    </xf>
    <xf numFmtId="0" fontId="4" fillId="5" borderId="8" xfId="4" applyBorder="1" applyAlignment="1">
      <alignment horizontal="centerContinuous" wrapText="1"/>
    </xf>
    <xf numFmtId="0" fontId="4" fillId="5" borderId="9" xfId="4" applyBorder="1" applyAlignment="1">
      <alignment horizontal="centerContinuous" wrapText="1"/>
    </xf>
    <xf numFmtId="0" fontId="6" fillId="6" borderId="4" xfId="0" applyFont="1" applyFill="1" applyBorder="1" applyAlignment="1">
      <alignment horizontal="center"/>
    </xf>
    <xf numFmtId="0" fontId="6" fillId="6" borderId="3" xfId="0" applyFont="1" applyFill="1" applyBorder="1" applyAlignment="1">
      <alignment horizontal="center"/>
    </xf>
    <xf numFmtId="0" fontId="6" fillId="6" borderId="10" xfId="0" applyFont="1" applyFill="1" applyBorder="1" applyAlignment="1">
      <alignment horizontal="center" wrapText="1"/>
    </xf>
    <xf numFmtId="0" fontId="6" fillId="6" borderId="0" xfId="0" applyFont="1" applyFill="1" applyBorder="1" applyAlignment="1">
      <alignment horizontal="center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6" fillId="6" borderId="2" xfId="0" applyFont="1" applyFill="1" applyBorder="1" applyAlignment="1">
      <alignment horizontal="centerContinuous" wrapText="1"/>
    </xf>
    <xf numFmtId="0" fontId="2" fillId="3" borderId="4" xfId="2" applyBorder="1" applyAlignment="1">
      <alignment horizontal="center"/>
    </xf>
    <xf numFmtId="0" fontId="2" fillId="3" borderId="3" xfId="2" applyBorder="1" applyAlignment="1">
      <alignment horizontal="center"/>
    </xf>
    <xf numFmtId="0" fontId="6" fillId="6" borderId="14" xfId="0" applyFont="1" applyFill="1" applyBorder="1" applyAlignment="1">
      <alignment horizontal="centerContinuous" wrapText="1"/>
    </xf>
    <xf numFmtId="0" fontId="6" fillId="6" borderId="3" xfId="0" applyFont="1" applyFill="1" applyBorder="1" applyAlignment="1">
      <alignment horizontal="center" textRotation="90"/>
    </xf>
    <xf numFmtId="0" fontId="6" fillId="6" borderId="4" xfId="0" applyFont="1" applyFill="1" applyBorder="1" applyAlignment="1">
      <alignment horizontal="center" textRotation="90"/>
    </xf>
    <xf numFmtId="0" fontId="6" fillId="6" borderId="6" xfId="0" applyFont="1" applyFill="1" applyBorder="1" applyAlignment="1">
      <alignment horizontal="center" textRotation="90"/>
    </xf>
    <xf numFmtId="0" fontId="6" fillId="6" borderId="2" xfId="0" applyFont="1" applyFill="1" applyBorder="1" applyAlignment="1">
      <alignment horizontal="center" textRotation="90"/>
    </xf>
    <xf numFmtId="0" fontId="6" fillId="6" borderId="10" xfId="0" applyFont="1" applyFill="1" applyBorder="1" applyAlignment="1">
      <alignment horizontal="center" textRotation="90"/>
    </xf>
    <xf numFmtId="0" fontId="6" fillId="6" borderId="0" xfId="0" applyFont="1" applyFill="1" applyBorder="1" applyAlignment="1">
      <alignment horizontal="center" textRotation="90"/>
    </xf>
    <xf numFmtId="0" fontId="6" fillId="6" borderId="3" xfId="0" applyFont="1" applyFill="1" applyBorder="1" applyAlignment="1">
      <alignment horizontal="center" textRotation="90" wrapText="1"/>
    </xf>
    <xf numFmtId="0" fontId="6" fillId="6" borderId="3" xfId="0" applyFont="1" applyFill="1" applyBorder="1" applyAlignment="1">
      <alignment horizontal="center" wrapText="1"/>
    </xf>
    <xf numFmtId="0" fontId="6" fillId="6" borderId="6" xfId="0" applyFont="1" applyFill="1" applyBorder="1" applyAlignment="1">
      <alignment horizontal="center" wrapText="1"/>
    </xf>
    <xf numFmtId="164" fontId="6" fillId="6" borderId="3" xfId="0" applyNumberFormat="1" applyFont="1" applyFill="1" applyBorder="1" applyAlignment="1">
      <alignment horizontal="center" textRotation="90" wrapText="1"/>
    </xf>
    <xf numFmtId="164" fontId="6" fillId="6" borderId="4" xfId="0" applyNumberFormat="1" applyFont="1" applyFill="1" applyBorder="1" applyAlignment="1">
      <alignment horizontal="center" textRotation="90" wrapText="1"/>
    </xf>
    <xf numFmtId="164" fontId="6" fillId="6" borderId="6" xfId="0" applyNumberFormat="1" applyFont="1" applyFill="1" applyBorder="1" applyAlignment="1">
      <alignment horizontal="center" textRotation="90" wrapText="1"/>
    </xf>
    <xf numFmtId="164" fontId="6" fillId="6" borderId="2" xfId="0" applyNumberFormat="1" applyFont="1" applyFill="1" applyBorder="1" applyAlignment="1">
      <alignment horizontal="center" textRotation="90" wrapText="1"/>
    </xf>
    <xf numFmtId="164" fontId="6" fillId="6" borderId="10" xfId="0" applyNumberFormat="1" applyFont="1" applyFill="1" applyBorder="1" applyAlignment="1">
      <alignment horizontal="center" textRotation="90" wrapText="1"/>
    </xf>
    <xf numFmtId="164" fontId="6" fillId="6" borderId="15" xfId="0" applyNumberFormat="1" applyFont="1" applyFill="1" applyBorder="1" applyAlignment="1">
      <alignment horizontal="center" textRotation="90" wrapText="1"/>
    </xf>
    <xf numFmtId="0" fontId="0" fillId="6" borderId="3" xfId="0" applyFill="1" applyBorder="1" applyAlignment="1">
      <alignment horizontal="center" textRotation="90" wrapText="1"/>
    </xf>
    <xf numFmtId="0" fontId="0" fillId="6" borderId="5" xfId="0" applyFill="1" applyBorder="1" applyAlignment="1">
      <alignment horizontal="center" textRotation="90" wrapText="1"/>
    </xf>
    <xf numFmtId="0" fontId="0" fillId="6" borderId="16" xfId="0" applyFill="1" applyBorder="1" applyAlignment="1">
      <alignment horizontal="center" textRotation="90" wrapText="1"/>
    </xf>
    <xf numFmtId="0" fontId="6" fillId="0" borderId="17" xfId="0" applyFont="1" applyFill="1" applyBorder="1" applyAlignment="1">
      <alignment horizontal="center"/>
    </xf>
    <xf numFmtId="0" fontId="6" fillId="0" borderId="17" xfId="0" applyNumberFormat="1" applyFont="1" applyFill="1" applyBorder="1" applyAlignment="1">
      <alignment horizontal="center"/>
    </xf>
    <xf numFmtId="0" fontId="6" fillId="0" borderId="17" xfId="0" applyNumberFormat="1" applyFont="1" applyFill="1" applyBorder="1" applyAlignment="1"/>
    <xf numFmtId="0" fontId="6" fillId="0" borderId="20" xfId="0" applyFont="1" applyFill="1" applyBorder="1" applyAlignment="1">
      <alignment horizontal="center"/>
    </xf>
    <xf numFmtId="0" fontId="6" fillId="0" borderId="21" xfId="5" applyFont="1" applyFill="1" applyBorder="1"/>
    <xf numFmtId="0" fontId="6" fillId="0" borderId="21" xfId="0" applyFont="1" applyFill="1" applyBorder="1"/>
    <xf numFmtId="0" fontId="6" fillId="0" borderId="22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29" xfId="0" applyFont="1" applyFill="1" applyBorder="1"/>
    <xf numFmtId="0" fontId="6" fillId="0" borderId="30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7" borderId="31" xfId="0" applyFont="1" applyFill="1" applyBorder="1" applyAlignment="1">
      <alignment vertical="center"/>
    </xf>
    <xf numFmtId="0" fontId="0" fillId="7" borderId="32" xfId="0" applyFill="1" applyBorder="1" applyAlignment="1">
      <alignment horizontal="centerContinuous" vertical="center" wrapText="1"/>
    </xf>
    <xf numFmtId="0" fontId="0" fillId="7" borderId="24" xfId="0" applyFill="1" applyBorder="1" applyAlignment="1">
      <alignment horizontal="centerContinuous" vertical="center"/>
    </xf>
    <xf numFmtId="0" fontId="0" fillId="7" borderId="18" xfId="0" applyFill="1" applyBorder="1" applyAlignment="1">
      <alignment horizontal="centerContinuous" vertical="center"/>
    </xf>
    <xf numFmtId="0" fontId="0" fillId="0" borderId="0" xfId="0" applyAlignment="1">
      <alignment vertical="center"/>
    </xf>
    <xf numFmtId="0" fontId="9" fillId="7" borderId="33" xfId="0" applyFont="1" applyFill="1" applyBorder="1" applyAlignment="1">
      <alignment vertical="center"/>
    </xf>
    <xf numFmtId="0" fontId="0" fillId="7" borderId="34" xfId="0" applyFill="1" applyBorder="1" applyAlignment="1">
      <alignment horizontal="center" vertical="center" wrapText="1"/>
    </xf>
    <xf numFmtId="0" fontId="0" fillId="7" borderId="31" xfId="0" applyFill="1" applyBorder="1" applyAlignment="1">
      <alignment horizontal="right" vertical="center"/>
    </xf>
    <xf numFmtId="0" fontId="0" fillId="7" borderId="19" xfId="0" applyFill="1" applyBorder="1" applyAlignment="1">
      <alignment horizontal="center" vertical="center" wrapText="1"/>
    </xf>
    <xf numFmtId="0" fontId="0" fillId="7" borderId="33" xfId="0" applyFill="1" applyBorder="1" applyAlignment="1">
      <alignment horizontal="right" vertical="center"/>
    </xf>
    <xf numFmtId="0" fontId="0" fillId="7" borderId="37" xfId="0" applyFill="1" applyBorder="1" applyAlignment="1">
      <alignment horizontal="center" vertical="center" wrapText="1"/>
    </xf>
    <xf numFmtId="0" fontId="5" fillId="7" borderId="17" xfId="0" applyFont="1" applyFill="1" applyBorder="1" applyAlignment="1">
      <alignment vertical="center"/>
    </xf>
    <xf numFmtId="0" fontId="0" fillId="7" borderId="38" xfId="0" applyFill="1" applyBorder="1" applyAlignment="1">
      <alignment horizontal="center" vertical="center"/>
    </xf>
    <xf numFmtId="0" fontId="0" fillId="7" borderId="20" xfId="0" applyFill="1" applyBorder="1" applyAlignment="1">
      <alignment vertical="center"/>
    </xf>
    <xf numFmtId="0" fontId="0" fillId="7" borderId="30" xfId="0" quotePrefix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7" borderId="30" xfId="0" applyFill="1" applyBorder="1" applyAlignment="1">
      <alignment horizontal="center" vertical="center"/>
    </xf>
    <xf numFmtId="0" fontId="5" fillId="7" borderId="20" xfId="0" applyFont="1" applyFill="1" applyBorder="1" applyAlignment="1">
      <alignment vertical="center"/>
    </xf>
    <xf numFmtId="0" fontId="5" fillId="7" borderId="39" xfId="0" applyFont="1" applyFill="1" applyBorder="1" applyAlignment="1">
      <alignment vertical="center"/>
    </xf>
    <xf numFmtId="0" fontId="0" fillId="0" borderId="41" xfId="0" applyBorder="1" applyAlignment="1">
      <alignment vertical="center"/>
    </xf>
    <xf numFmtId="0" fontId="0" fillId="7" borderId="3" xfId="0" applyFill="1" applyBorder="1" applyAlignment="1">
      <alignment vertical="center"/>
    </xf>
    <xf numFmtId="0" fontId="0" fillId="7" borderId="11" xfId="0" applyFill="1" applyBorder="1" applyAlignment="1">
      <alignment horizontal="center" vertical="center"/>
    </xf>
    <xf numFmtId="0" fontId="0" fillId="8" borderId="3" xfId="0" applyFill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quotePrefix="1" applyAlignment="1">
      <alignment vertical="center"/>
    </xf>
    <xf numFmtId="0" fontId="10" fillId="0" borderId="43" xfId="0" applyFont="1" applyBorder="1" applyAlignment="1">
      <alignment vertical="center"/>
    </xf>
    <xf numFmtId="0" fontId="0" fillId="0" borderId="44" xfId="0" applyBorder="1" applyAlignment="1">
      <alignment horizontal="center" vertical="center"/>
    </xf>
    <xf numFmtId="0" fontId="0" fillId="0" borderId="44" xfId="0" applyBorder="1" applyAlignment="1">
      <alignment vertical="center"/>
    </xf>
    <xf numFmtId="0" fontId="5" fillId="0" borderId="45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46" xfId="0" applyBorder="1" applyAlignment="1">
      <alignment vertical="center"/>
    </xf>
    <xf numFmtId="0" fontId="0" fillId="0" borderId="45" xfId="0" quotePrefix="1" applyBorder="1" applyAlignment="1">
      <alignment vertical="center"/>
    </xf>
    <xf numFmtId="0" fontId="0" fillId="0" borderId="27" xfId="0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3" xfId="0" applyBorder="1" applyAlignment="1">
      <alignment vertical="center"/>
    </xf>
    <xf numFmtId="0" fontId="11" fillId="8" borderId="3" xfId="0" applyFont="1" applyFill="1" applyBorder="1" applyAlignment="1">
      <alignment vertical="top"/>
    </xf>
    <xf numFmtId="14" fontId="11" fillId="8" borderId="3" xfId="0" applyNumberFormat="1" applyFont="1" applyFill="1" applyBorder="1" applyAlignment="1">
      <alignment horizontal="center" vertical="top" wrapText="1"/>
    </xf>
    <xf numFmtId="0" fontId="5" fillId="8" borderId="3" xfId="0" applyFont="1" applyFill="1" applyBorder="1" applyAlignment="1">
      <alignment vertical="top"/>
    </xf>
    <xf numFmtId="0" fontId="0" fillId="8" borderId="11" xfId="0" applyFill="1" applyBorder="1" applyAlignment="1">
      <alignment vertical="top" wrapText="1"/>
    </xf>
    <xf numFmtId="0" fontId="0" fillId="0" borderId="47" xfId="0" applyBorder="1" applyAlignment="1">
      <alignment vertical="top"/>
    </xf>
    <xf numFmtId="0" fontId="0" fillId="0" borderId="48" xfId="0" applyBorder="1" applyAlignment="1">
      <alignment vertical="top" wrapText="1"/>
    </xf>
    <xf numFmtId="0" fontId="0" fillId="0" borderId="17" xfId="0" applyBorder="1" applyAlignment="1">
      <alignment vertical="top"/>
    </xf>
    <xf numFmtId="0" fontId="0" fillId="0" borderId="38" xfId="0" applyBorder="1" applyAlignment="1">
      <alignment vertical="top" wrapText="1"/>
    </xf>
    <xf numFmtId="0" fontId="0" fillId="0" borderId="20" xfId="0" applyBorder="1" applyAlignment="1">
      <alignment vertical="top"/>
    </xf>
    <xf numFmtId="0" fontId="0" fillId="0" borderId="30" xfId="0" applyBorder="1" applyAlignment="1">
      <alignment vertical="top" wrapText="1"/>
    </xf>
    <xf numFmtId="0" fontId="0" fillId="0" borderId="39" xfId="0" applyBorder="1" applyAlignment="1">
      <alignment vertical="top"/>
    </xf>
    <xf numFmtId="0" fontId="0" fillId="0" borderId="42" xfId="0" applyBorder="1" applyAlignment="1">
      <alignment vertical="top" wrapText="1"/>
    </xf>
    <xf numFmtId="0" fontId="0" fillId="0" borderId="33" xfId="0" applyBorder="1" applyAlignment="1">
      <alignment vertical="top"/>
    </xf>
    <xf numFmtId="0" fontId="0" fillId="0" borderId="34" xfId="0" applyBorder="1" applyAlignment="1">
      <alignment vertical="top" wrapText="1"/>
    </xf>
    <xf numFmtId="165" fontId="6" fillId="0" borderId="0" xfId="0" applyNumberFormat="1" applyFont="1" applyFill="1"/>
    <xf numFmtId="0" fontId="6" fillId="0" borderId="0" xfId="0" applyFont="1" applyFill="1" applyAlignment="1">
      <alignment horizontal="center"/>
    </xf>
    <xf numFmtId="0" fontId="6" fillId="0" borderId="28" xfId="2" applyFont="1" applyFill="1" applyBorder="1" applyAlignment="1">
      <alignment horizontal="center"/>
    </xf>
    <xf numFmtId="0" fontId="6" fillId="0" borderId="0" xfId="0" applyFont="1" applyFill="1"/>
    <xf numFmtId="0" fontId="6" fillId="0" borderId="17" xfId="2" applyFont="1" applyFill="1" applyBorder="1" applyAlignment="1">
      <alignment horizontal="center"/>
    </xf>
    <xf numFmtId="0" fontId="6" fillId="0" borderId="17" xfId="2" applyNumberFormat="1" applyFont="1" applyFill="1" applyBorder="1" applyAlignment="1">
      <alignment horizontal="center"/>
    </xf>
    <xf numFmtId="0" fontId="6" fillId="0" borderId="17" xfId="2" applyNumberFormat="1" applyFont="1" applyFill="1" applyBorder="1" applyAlignment="1"/>
    <xf numFmtId="0" fontId="6" fillId="0" borderId="21" xfId="2" applyFont="1" applyFill="1" applyBorder="1"/>
    <xf numFmtId="0" fontId="6" fillId="0" borderId="29" xfId="2" applyFont="1" applyFill="1" applyBorder="1"/>
    <xf numFmtId="0" fontId="6" fillId="0" borderId="20" xfId="2" applyFont="1" applyFill="1" applyBorder="1" applyAlignment="1">
      <alignment horizontal="center"/>
    </xf>
    <xf numFmtId="0" fontId="6" fillId="0" borderId="22" xfId="2" applyFont="1" applyFill="1" applyBorder="1" applyAlignment="1">
      <alignment horizontal="center"/>
    </xf>
    <xf numFmtId="0" fontId="6" fillId="0" borderId="23" xfId="2" applyFont="1" applyFill="1" applyBorder="1" applyAlignment="1">
      <alignment horizontal="center"/>
    </xf>
    <xf numFmtId="0" fontId="6" fillId="0" borderId="30" xfId="2" applyFont="1" applyFill="1" applyBorder="1" applyAlignment="1">
      <alignment horizontal="center"/>
    </xf>
    <xf numFmtId="0" fontId="6" fillId="0" borderId="21" xfId="2" applyFont="1" applyFill="1" applyBorder="1" applyAlignment="1">
      <alignment horizontal="center"/>
    </xf>
    <xf numFmtId="0" fontId="6" fillId="0" borderId="29" xfId="2" applyFont="1" applyFill="1" applyBorder="1" applyAlignment="1">
      <alignment horizontal="center"/>
    </xf>
    <xf numFmtId="0" fontId="6" fillId="0" borderId="27" xfId="2" applyFont="1" applyFill="1" applyBorder="1" applyAlignment="1">
      <alignment horizontal="center"/>
    </xf>
    <xf numFmtId="0" fontId="6" fillId="0" borderId="0" xfId="2" applyFont="1" applyFill="1" applyBorder="1" applyAlignment="1">
      <alignment horizontal="center"/>
    </xf>
    <xf numFmtId="165" fontId="6" fillId="0" borderId="0" xfId="2" applyNumberFormat="1" applyFont="1" applyFill="1"/>
    <xf numFmtId="0" fontId="6" fillId="0" borderId="0" xfId="2" applyFont="1" applyFill="1" applyAlignment="1">
      <alignment horizontal="center"/>
    </xf>
    <xf numFmtId="0" fontId="6" fillId="0" borderId="17" xfId="3" applyFont="1" applyFill="1" applyBorder="1" applyAlignment="1">
      <alignment horizontal="center"/>
    </xf>
    <xf numFmtId="0" fontId="6" fillId="0" borderId="17" xfId="3" applyNumberFormat="1" applyFont="1" applyFill="1" applyBorder="1" applyAlignment="1">
      <alignment horizontal="center"/>
    </xf>
    <xf numFmtId="0" fontId="6" fillId="0" borderId="17" xfId="3" applyNumberFormat="1" applyFont="1" applyFill="1" applyBorder="1" applyAlignment="1"/>
    <xf numFmtId="0" fontId="6" fillId="0" borderId="21" xfId="3" applyFont="1" applyFill="1" applyBorder="1"/>
    <xf numFmtId="0" fontId="6" fillId="0" borderId="20" xfId="3" applyFont="1" applyFill="1" applyBorder="1" applyAlignment="1">
      <alignment horizontal="center"/>
    </xf>
    <xf numFmtId="0" fontId="6" fillId="0" borderId="22" xfId="3" applyFont="1" applyFill="1" applyBorder="1" applyAlignment="1">
      <alignment horizontal="center"/>
    </xf>
    <xf numFmtId="0" fontId="6" fillId="0" borderId="23" xfId="3" applyFont="1" applyFill="1" applyBorder="1" applyAlignment="1">
      <alignment horizontal="center"/>
    </xf>
    <xf numFmtId="0" fontId="6" fillId="0" borderId="30" xfId="3" applyFont="1" applyFill="1" applyBorder="1" applyAlignment="1">
      <alignment horizontal="center"/>
    </xf>
    <xf numFmtId="0" fontId="6" fillId="0" borderId="21" xfId="3" applyFont="1" applyFill="1" applyBorder="1" applyAlignment="1">
      <alignment horizontal="center"/>
    </xf>
    <xf numFmtId="0" fontId="6" fillId="0" borderId="29" xfId="3" applyFont="1" applyFill="1" applyBorder="1" applyAlignment="1">
      <alignment horizontal="center"/>
    </xf>
    <xf numFmtId="0" fontId="6" fillId="0" borderId="27" xfId="3" applyFont="1" applyFill="1" applyBorder="1" applyAlignment="1">
      <alignment horizontal="center"/>
    </xf>
    <xf numFmtId="0" fontId="6" fillId="0" borderId="28" xfId="3" applyFont="1" applyFill="1" applyBorder="1" applyAlignment="1">
      <alignment horizontal="center"/>
    </xf>
    <xf numFmtId="0" fontId="6" fillId="0" borderId="0" xfId="3" applyFont="1" applyFill="1" applyBorder="1" applyAlignment="1">
      <alignment horizontal="center"/>
    </xf>
    <xf numFmtId="165" fontId="6" fillId="0" borderId="0" xfId="3" applyNumberFormat="1" applyFont="1" applyFill="1"/>
    <xf numFmtId="0" fontId="6" fillId="0" borderId="0" xfId="3" applyFont="1" applyFill="1" applyAlignment="1">
      <alignment horizontal="center"/>
    </xf>
    <xf numFmtId="0" fontId="6" fillId="0" borderId="17" xfId="1" applyFont="1" applyFill="1" applyBorder="1" applyAlignment="1">
      <alignment horizontal="center"/>
    </xf>
    <xf numFmtId="0" fontId="6" fillId="0" borderId="17" xfId="1" applyNumberFormat="1" applyFont="1" applyFill="1" applyBorder="1" applyAlignment="1">
      <alignment horizontal="center"/>
    </xf>
    <xf numFmtId="0" fontId="6" fillId="0" borderId="17" xfId="1" applyNumberFormat="1" applyFont="1" applyFill="1" applyBorder="1" applyAlignment="1"/>
    <xf numFmtId="0" fontId="6" fillId="0" borderId="21" xfId="1" applyFont="1" applyFill="1" applyBorder="1"/>
    <xf numFmtId="0" fontId="6" fillId="0" borderId="29" xfId="1" applyFont="1" applyFill="1" applyBorder="1"/>
    <xf numFmtId="0" fontId="6" fillId="0" borderId="20" xfId="1" applyFont="1" applyFill="1" applyBorder="1" applyAlignment="1">
      <alignment horizontal="center"/>
    </xf>
    <xf numFmtId="0" fontId="6" fillId="0" borderId="22" xfId="1" applyFont="1" applyFill="1" applyBorder="1" applyAlignment="1">
      <alignment horizontal="center"/>
    </xf>
    <xf numFmtId="0" fontId="6" fillId="0" borderId="23" xfId="1" applyFont="1" applyFill="1" applyBorder="1" applyAlignment="1">
      <alignment horizontal="center"/>
    </xf>
    <xf numFmtId="0" fontId="6" fillId="0" borderId="30" xfId="1" applyFont="1" applyFill="1" applyBorder="1" applyAlignment="1">
      <alignment horizontal="center"/>
    </xf>
    <xf numFmtId="0" fontId="6" fillId="0" borderId="21" xfId="1" applyFont="1" applyFill="1" applyBorder="1" applyAlignment="1">
      <alignment horizontal="center"/>
    </xf>
    <xf numFmtId="0" fontId="6" fillId="0" borderId="29" xfId="1" applyFont="1" applyFill="1" applyBorder="1" applyAlignment="1">
      <alignment horizontal="center"/>
    </xf>
    <xf numFmtId="0" fontId="6" fillId="0" borderId="27" xfId="1" applyFont="1" applyFill="1" applyBorder="1" applyAlignment="1">
      <alignment horizontal="center"/>
    </xf>
    <xf numFmtId="0" fontId="6" fillId="0" borderId="28" xfId="1" applyFont="1" applyFill="1" applyBorder="1" applyAlignment="1">
      <alignment horizontal="center"/>
    </xf>
    <xf numFmtId="0" fontId="6" fillId="0" borderId="0" xfId="1" applyFont="1" applyFill="1" applyBorder="1" applyAlignment="1">
      <alignment horizontal="center"/>
    </xf>
    <xf numFmtId="165" fontId="6" fillId="0" borderId="0" xfId="1" applyNumberFormat="1" applyFont="1" applyFill="1"/>
    <xf numFmtId="0" fontId="6" fillId="0" borderId="0" xfId="1" applyFont="1" applyFill="1" applyAlignment="1">
      <alignment horizontal="center"/>
    </xf>
    <xf numFmtId="0" fontId="0" fillId="0" borderId="21" xfId="0" applyBorder="1"/>
    <xf numFmtId="0" fontId="6" fillId="0" borderId="21" xfId="0" applyFont="1" applyFill="1" applyBorder="1"/>
    <xf numFmtId="0" fontId="6" fillId="0" borderId="21" xfId="1" applyFont="1" applyFill="1" applyBorder="1"/>
    <xf numFmtId="0" fontId="6" fillId="0" borderId="25" xfId="2" applyFont="1" applyFill="1" applyBorder="1"/>
    <xf numFmtId="0" fontId="6" fillId="0" borderId="0" xfId="0" applyFont="1" applyFill="1" applyBorder="1"/>
    <xf numFmtId="0" fontId="6" fillId="0" borderId="26" xfId="2" applyFont="1" applyFill="1" applyBorder="1"/>
    <xf numFmtId="0" fontId="6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/>
    <xf numFmtId="165" fontId="6" fillId="0" borderId="0" xfId="3" applyNumberFormat="1" applyFont="1" applyFill="1" applyBorder="1"/>
    <xf numFmtId="165" fontId="6" fillId="0" borderId="0" xfId="2" applyNumberFormat="1" applyFont="1" applyFill="1" applyBorder="1"/>
    <xf numFmtId="0" fontId="6" fillId="0" borderId="44" xfId="0" applyFont="1" applyFill="1" applyBorder="1"/>
    <xf numFmtId="0" fontId="6" fillId="0" borderId="44" xfId="0" applyFont="1" applyFill="1" applyBorder="1" applyAlignment="1">
      <alignment horizontal="center"/>
    </xf>
    <xf numFmtId="0" fontId="6" fillId="0" borderId="44" xfId="3" applyFont="1" applyFill="1" applyBorder="1" applyAlignment="1">
      <alignment horizontal="center"/>
    </xf>
    <xf numFmtId="0" fontId="6" fillId="0" borderId="27" xfId="2" applyNumberFormat="1" applyFont="1" applyFill="1" applyBorder="1" applyAlignment="1">
      <alignment horizontal="center"/>
    </xf>
    <xf numFmtId="0" fontId="6" fillId="0" borderId="27" xfId="2" applyNumberFormat="1" applyFont="1" applyFill="1" applyBorder="1" applyAlignment="1"/>
    <xf numFmtId="0" fontId="6" fillId="0" borderId="27" xfId="2" applyFont="1" applyFill="1" applyBorder="1"/>
    <xf numFmtId="0" fontId="14" fillId="0" borderId="27" xfId="2" applyFont="1" applyFill="1" applyBorder="1"/>
    <xf numFmtId="0" fontId="6" fillId="6" borderId="5" xfId="0" applyFont="1" applyFill="1" applyBorder="1" applyAlignment="1">
      <alignment horizontal="center" textRotation="90" wrapText="1"/>
    </xf>
    <xf numFmtId="0" fontId="6" fillId="6" borderId="3" xfId="0" applyFont="1" applyFill="1" applyBorder="1" applyAlignment="1">
      <alignment wrapText="1"/>
    </xf>
    <xf numFmtId="0" fontId="6" fillId="6" borderId="4" xfId="0" applyFont="1" applyFill="1" applyBorder="1" applyAlignment="1">
      <alignment wrapText="1"/>
    </xf>
    <xf numFmtId="0" fontId="6" fillId="6" borderId="5" xfId="0" applyFont="1" applyFill="1" applyBorder="1" applyAlignment="1">
      <alignment wrapText="1"/>
    </xf>
    <xf numFmtId="0" fontId="6" fillId="6" borderId="11" xfId="0" applyFont="1" applyFill="1" applyBorder="1" applyAlignment="1">
      <alignment wrapText="1"/>
    </xf>
    <xf numFmtId="0" fontId="6" fillId="6" borderId="12" xfId="0" applyFont="1" applyFill="1" applyBorder="1" applyAlignment="1">
      <alignment wrapText="1"/>
    </xf>
    <xf numFmtId="0" fontId="6" fillId="6" borderId="13" xfId="0" applyFont="1" applyFill="1" applyBorder="1" applyAlignment="1">
      <alignment wrapText="1"/>
    </xf>
    <xf numFmtId="0" fontId="6" fillId="6" borderId="14" xfId="0" applyFont="1" applyFill="1" applyBorder="1" applyAlignment="1">
      <alignment wrapText="1"/>
    </xf>
    <xf numFmtId="0" fontId="0" fillId="0" borderId="0" xfId="0" applyBorder="1"/>
    <xf numFmtId="0" fontId="6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/>
    <xf numFmtId="0" fontId="6" fillId="0" borderId="0" xfId="0" applyFont="1" applyBorder="1"/>
    <xf numFmtId="0" fontId="6" fillId="6" borderId="4" xfId="0" applyFont="1" applyFill="1" applyBorder="1" applyAlignment="1">
      <alignment horizontal="center" textRotation="90" wrapText="1"/>
    </xf>
    <xf numFmtId="165" fontId="6" fillId="0" borderId="0" xfId="0" applyNumberFormat="1" applyFont="1" applyFill="1" applyBorder="1"/>
    <xf numFmtId="0" fontId="6" fillId="0" borderId="25" xfId="2" applyFont="1" applyFill="1" applyBorder="1" applyAlignment="1">
      <alignment horizontal="center"/>
    </xf>
    <xf numFmtId="0" fontId="6" fillId="0" borderId="26" xfId="2" applyFont="1" applyFill="1" applyBorder="1" applyAlignment="1">
      <alignment horizontal="center"/>
    </xf>
    <xf numFmtId="0" fontId="6" fillId="0" borderId="25" xfId="0" applyFont="1" applyFill="1" applyBorder="1"/>
    <xf numFmtId="0" fontId="6" fillId="0" borderId="26" xfId="0" applyFont="1" applyFill="1" applyBorder="1"/>
    <xf numFmtId="0" fontId="6" fillId="6" borderId="2" xfId="0" applyFont="1" applyFill="1" applyBorder="1" applyAlignment="1">
      <alignment horizontal="center" textRotation="90" wrapText="1"/>
    </xf>
    <xf numFmtId="0" fontId="6" fillId="6" borderId="6" xfId="0" applyFont="1" applyFill="1" applyBorder="1" applyAlignment="1">
      <alignment horizontal="center" textRotation="90" wrapText="1"/>
    </xf>
    <xf numFmtId="0" fontId="6" fillId="6" borderId="10" xfId="0" applyFont="1" applyFill="1" applyBorder="1" applyAlignment="1">
      <alignment horizontal="center" textRotation="90" wrapText="1"/>
    </xf>
    <xf numFmtId="0" fontId="6" fillId="0" borderId="25" xfId="5" applyFont="1" applyFill="1" applyBorder="1"/>
    <xf numFmtId="0" fontId="6" fillId="9" borderId="2" xfId="0" applyFont="1" applyFill="1" applyBorder="1" applyAlignment="1">
      <alignment horizontal="center"/>
    </xf>
    <xf numFmtId="0" fontId="6" fillId="9" borderId="3" xfId="0" applyFont="1" applyFill="1" applyBorder="1" applyAlignment="1">
      <alignment horizontal="center" textRotation="90"/>
    </xf>
    <xf numFmtId="0" fontId="6" fillId="9" borderId="17" xfId="0" applyFont="1" applyFill="1" applyBorder="1" applyAlignment="1">
      <alignment horizontal="center"/>
    </xf>
    <xf numFmtId="0" fontId="6" fillId="9" borderId="17" xfId="2" applyFont="1" applyFill="1" applyBorder="1" applyAlignment="1">
      <alignment horizontal="center"/>
    </xf>
    <xf numFmtId="0" fontId="6" fillId="9" borderId="0" xfId="0" applyFont="1" applyFill="1" applyBorder="1" applyAlignment="1">
      <alignment horizontal="center"/>
    </xf>
    <xf numFmtId="0" fontId="6" fillId="9" borderId="27" xfId="2" applyFont="1" applyFill="1" applyBorder="1" applyAlignment="1">
      <alignment horizontal="center"/>
    </xf>
    <xf numFmtId="0" fontId="6" fillId="9" borderId="17" xfId="1" applyFont="1" applyFill="1" applyBorder="1" applyAlignment="1">
      <alignment horizontal="center"/>
    </xf>
    <xf numFmtId="0" fontId="6" fillId="9" borderId="17" xfId="3" applyFont="1" applyFill="1" applyBorder="1" applyAlignment="1">
      <alignment horizontal="center"/>
    </xf>
    <xf numFmtId="0" fontId="6" fillId="9" borderId="0" xfId="0" applyFont="1" applyFill="1" applyBorder="1" applyAlignment="1"/>
    <xf numFmtId="0" fontId="0" fillId="9" borderId="0" xfId="0" applyFill="1" applyBorder="1" applyAlignment="1"/>
    <xf numFmtId="0" fontId="6" fillId="0" borderId="0" xfId="5" applyFont="1" applyFill="1" applyBorder="1"/>
    <xf numFmtId="0" fontId="0" fillId="0" borderId="33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7" borderId="17" xfId="0" applyFill="1" applyBorder="1" applyAlignment="1">
      <alignment horizontal="center" vertical="center"/>
    </xf>
    <xf numFmtId="0" fontId="0" fillId="7" borderId="25" xfId="0" applyFill="1" applyBorder="1" applyAlignment="1">
      <alignment horizontal="center" vertical="center"/>
    </xf>
    <xf numFmtId="0" fontId="0" fillId="7" borderId="23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7" borderId="20" xfId="0" applyFill="1" applyBorder="1" applyAlignment="1">
      <alignment horizontal="center" vertical="center"/>
    </xf>
    <xf numFmtId="0" fontId="0" fillId="7" borderId="21" xfId="0" applyFill="1" applyBorder="1" applyAlignment="1">
      <alignment horizontal="center" vertical="center"/>
    </xf>
    <xf numFmtId="0" fontId="0" fillId="7" borderId="22" xfId="0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5" fillId="0" borderId="26" xfId="0" quotePrefix="1" applyFont="1" applyBorder="1" applyAlignment="1">
      <alignment vertical="center"/>
    </xf>
  </cellXfs>
  <cellStyles count="8">
    <cellStyle name="Bad" xfId="2" builtinId="27"/>
    <cellStyle name="Excel Built-in Normal" xfId="6"/>
    <cellStyle name="Excel Built-in Normal 2" xfId="5"/>
    <cellStyle name="Good" xfId="1" builtinId="26"/>
    <cellStyle name="Check Cell" xfId="4" builtinId="23"/>
    <cellStyle name="Neutral" xfId="3" builtinId="28"/>
    <cellStyle name="Normal" xfId="0" builtinId="0"/>
    <cellStyle name="TableStyleLight1" xfId="7"/>
  </cellStyles>
  <dxfs count="11">
    <dxf>
      <font>
        <color theme="6" tint="-0.499984740745262"/>
      </font>
      <fill>
        <patternFill>
          <bgColor theme="6" tint="0.79998168889431442"/>
        </patternFill>
      </fill>
    </dxf>
    <dxf>
      <font>
        <color theme="6" tint="-0.499984740745262"/>
      </font>
      <fill>
        <patternFill>
          <bgColor theme="6" tint="0.79998168889431442"/>
        </patternFill>
      </fill>
    </dxf>
    <dxf>
      <font>
        <color theme="6" tint="-0.499984740745262"/>
      </font>
      <fill>
        <patternFill>
          <bgColor theme="6" tint="0.79998168889431442"/>
        </patternFill>
      </fill>
    </dxf>
    <dxf>
      <font>
        <color theme="6" tint="-0.499984740745262"/>
      </font>
      <fill>
        <patternFill>
          <bgColor theme="6" tint="0.79998168889431442"/>
        </patternFill>
      </fill>
    </dxf>
    <dxf>
      <font>
        <color theme="6" tint="-0.499984740745262"/>
      </font>
      <fill>
        <patternFill>
          <bgColor theme="6" tint="0.79998168889431442"/>
        </patternFill>
      </fill>
    </dxf>
    <dxf>
      <font>
        <color theme="6" tint="-0.499984740745262"/>
      </font>
      <fill>
        <patternFill>
          <bgColor theme="6" tint="0.79998168889431442"/>
        </patternFill>
      </fill>
    </dxf>
    <dxf>
      <font>
        <color theme="6" tint="-0.499984740745262"/>
      </font>
      <fill>
        <patternFill>
          <bgColor theme="6" tint="0.79998168889431442"/>
        </patternFill>
      </fill>
    </dxf>
    <dxf>
      <font>
        <color theme="6" tint="-0.499984740745262"/>
      </font>
      <fill>
        <patternFill>
          <bgColor theme="6" tint="0.79998168889431442"/>
        </patternFill>
      </fill>
    </dxf>
    <dxf>
      <font>
        <color theme="6" tint="-0.499984740745262"/>
      </font>
      <fill>
        <patternFill>
          <bgColor theme="6" tint="0.79998168889431442"/>
        </patternFill>
      </fill>
    </dxf>
    <dxf>
      <font>
        <color theme="6" tint="-0.499984740745262"/>
      </font>
      <fill>
        <patternFill>
          <bgColor theme="6" tint="0.79998168889431442"/>
        </patternFill>
      </fill>
    </dxf>
    <dxf>
      <font>
        <color theme="6" tint="-0.499984740745262"/>
      </font>
      <fill>
        <patternFill>
          <bgColor theme="6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G66"/>
  <sheetViews>
    <sheetView tabSelected="1" zoomScaleNormal="100" workbookViewId="0"/>
  </sheetViews>
  <sheetFormatPr defaultRowHeight="15" x14ac:dyDescent="0.25"/>
  <cols>
    <col min="1" max="1" width="5.5703125" style="202" customWidth="1"/>
    <col min="2" max="2" width="6.5703125" style="179" bestFit="1" customWidth="1"/>
    <col min="3" max="3" width="5" style="179" hidden="1" customWidth="1"/>
    <col min="4" max="4" width="3.7109375" style="179" hidden="1" customWidth="1"/>
    <col min="5" max="5" width="14.42578125" style="179" hidden="1" customWidth="1"/>
    <col min="6" max="6" width="51.140625" style="179" customWidth="1"/>
    <col min="7" max="7" width="15.5703125" style="179" customWidth="1"/>
    <col min="8" max="10" width="4.42578125" style="179" customWidth="1"/>
    <col min="11" max="11" width="4.28515625" style="179" customWidth="1"/>
    <col min="12" max="17" width="4.7109375" style="179" customWidth="1"/>
    <col min="18" max="18" width="4.28515625" style="179" customWidth="1"/>
    <col min="19" max="24" width="4.7109375" style="179" customWidth="1"/>
    <col min="25" max="80" width="4.28515625" style="179" customWidth="1"/>
    <col min="81" max="81" width="3.7109375" style="179" customWidth="1"/>
    <col min="82" max="85" width="9.140625" style="179" customWidth="1"/>
    <col min="86" max="16384" width="9.140625" style="179"/>
  </cols>
  <sheetData>
    <row r="1" spans="1:85" customFormat="1" ht="15.75" thickBot="1" x14ac:dyDescent="0.3">
      <c r="A1" s="193"/>
      <c r="B1" s="1"/>
      <c r="C1" s="1"/>
      <c r="D1" s="1"/>
      <c r="E1" s="2"/>
      <c r="F1" s="2"/>
      <c r="G1" s="2"/>
      <c r="H1" s="3"/>
      <c r="I1" s="4"/>
      <c r="J1" s="4"/>
      <c r="K1" s="3" t="s">
        <v>0</v>
      </c>
      <c r="L1" s="4"/>
      <c r="M1" s="4"/>
      <c r="N1" s="4"/>
      <c r="O1" s="4"/>
      <c r="P1" s="4"/>
      <c r="Q1" s="4"/>
      <c r="R1" s="5"/>
      <c r="S1" s="5"/>
      <c r="T1" s="5"/>
      <c r="U1" s="5"/>
      <c r="V1" s="6"/>
      <c r="W1" s="7" t="s">
        <v>1</v>
      </c>
      <c r="X1" s="8"/>
      <c r="Y1" s="8"/>
      <c r="Z1" s="9"/>
      <c r="AA1" s="10">
        <v>5</v>
      </c>
      <c r="AB1" s="11"/>
      <c r="AC1" s="11">
        <v>3</v>
      </c>
      <c r="AD1" s="11">
        <v>3</v>
      </c>
      <c r="AE1" s="11">
        <v>3</v>
      </c>
      <c r="AF1" s="11">
        <v>2</v>
      </c>
      <c r="AG1" s="11">
        <v>2</v>
      </c>
      <c r="AH1" s="11">
        <v>1</v>
      </c>
      <c r="AI1" s="11">
        <v>2</v>
      </c>
      <c r="AJ1" s="11">
        <v>2</v>
      </c>
      <c r="AK1" s="11">
        <v>1</v>
      </c>
      <c r="AL1" s="11">
        <v>2</v>
      </c>
      <c r="AM1" s="11">
        <v>2</v>
      </c>
      <c r="AN1" s="11">
        <v>3</v>
      </c>
      <c r="AO1" s="11">
        <v>4</v>
      </c>
      <c r="AP1" s="11">
        <v>4</v>
      </c>
      <c r="AQ1" s="11">
        <v>2</v>
      </c>
      <c r="AR1" s="11">
        <v>3</v>
      </c>
      <c r="AS1" s="11">
        <v>3</v>
      </c>
      <c r="AT1" s="11">
        <v>2</v>
      </c>
      <c r="AU1" s="11">
        <v>1</v>
      </c>
      <c r="AV1" s="11">
        <v>2</v>
      </c>
      <c r="AW1" s="11"/>
      <c r="AX1" s="11">
        <v>2</v>
      </c>
      <c r="AY1" s="11">
        <v>3</v>
      </c>
      <c r="AZ1" s="11">
        <v>4</v>
      </c>
      <c r="BA1" s="11"/>
      <c r="BB1" s="11">
        <v>2</v>
      </c>
      <c r="BC1" s="11">
        <v>4</v>
      </c>
      <c r="BD1" s="11">
        <v>2</v>
      </c>
      <c r="BE1" s="11">
        <v>2</v>
      </c>
      <c r="BF1" s="11">
        <v>2</v>
      </c>
      <c r="BG1" s="11">
        <v>3</v>
      </c>
      <c r="BH1" s="11">
        <v>5</v>
      </c>
      <c r="BI1" s="11">
        <v>2</v>
      </c>
      <c r="BJ1" s="11">
        <v>3</v>
      </c>
      <c r="BK1" s="11">
        <v>3</v>
      </c>
      <c r="BL1" s="11">
        <v>2</v>
      </c>
      <c r="BM1" s="11">
        <v>3</v>
      </c>
      <c r="BN1" s="11">
        <v>3</v>
      </c>
      <c r="BO1" s="11"/>
      <c r="BP1" s="11">
        <v>1</v>
      </c>
      <c r="BQ1" s="11">
        <v>3</v>
      </c>
      <c r="BR1" s="11">
        <v>2</v>
      </c>
      <c r="BS1" s="11">
        <v>2</v>
      </c>
      <c r="BT1" s="11">
        <v>2</v>
      </c>
      <c r="BU1" s="11">
        <v>2</v>
      </c>
      <c r="BV1" s="11">
        <v>4</v>
      </c>
      <c r="BW1" s="11">
        <v>0</v>
      </c>
      <c r="BX1" s="11">
        <v>1</v>
      </c>
      <c r="BY1" s="11">
        <v>0</v>
      </c>
      <c r="BZ1" s="11">
        <v>2</v>
      </c>
      <c r="CA1" s="11"/>
      <c r="CB1" s="11">
        <v>0</v>
      </c>
      <c r="CC1" s="12"/>
      <c r="CD1" s="13"/>
      <c r="CE1" s="14"/>
      <c r="CF1" s="15"/>
      <c r="CG1" s="15"/>
    </row>
    <row r="2" spans="1:85" customFormat="1" ht="15.75" thickBot="1" x14ac:dyDescent="0.3">
      <c r="A2" s="193"/>
      <c r="B2" s="1"/>
      <c r="C2" s="1"/>
      <c r="D2" s="1"/>
      <c r="E2" s="2"/>
      <c r="F2" s="2"/>
      <c r="G2" s="2"/>
      <c r="H2" s="3"/>
      <c r="I2" s="4"/>
      <c r="J2" s="4"/>
      <c r="K2" s="3"/>
      <c r="L2" s="4"/>
      <c r="M2" s="4"/>
      <c r="N2" s="4"/>
      <c r="O2" s="4"/>
      <c r="P2" s="4"/>
      <c r="Q2" s="16"/>
      <c r="R2" s="4"/>
      <c r="S2" s="4"/>
      <c r="T2" s="4"/>
      <c r="U2" s="4"/>
      <c r="V2" s="6"/>
      <c r="W2" s="7" t="s">
        <v>2</v>
      </c>
      <c r="X2" s="8"/>
      <c r="Y2" s="8"/>
      <c r="Z2" s="9"/>
      <c r="AA2" s="17">
        <f t="shared" ref="AA2:BF2" si="0">COUNTIF(AA5:AA52,"&gt;-1")</f>
        <v>5</v>
      </c>
      <c r="AB2" s="18">
        <f t="shared" si="0"/>
        <v>0</v>
      </c>
      <c r="AC2" s="18">
        <f t="shared" si="0"/>
        <v>4</v>
      </c>
      <c r="AD2" s="18">
        <f t="shared" si="0"/>
        <v>2</v>
      </c>
      <c r="AE2" s="18">
        <f t="shared" si="0"/>
        <v>3</v>
      </c>
      <c r="AF2" s="18">
        <f t="shared" si="0"/>
        <v>2</v>
      </c>
      <c r="AG2" s="18">
        <f t="shared" si="0"/>
        <v>2</v>
      </c>
      <c r="AH2" s="18">
        <f t="shared" si="0"/>
        <v>1</v>
      </c>
      <c r="AI2" s="18">
        <f t="shared" si="0"/>
        <v>3</v>
      </c>
      <c r="AJ2" s="18">
        <f t="shared" si="0"/>
        <v>4</v>
      </c>
      <c r="AK2" s="18">
        <f t="shared" si="0"/>
        <v>4</v>
      </c>
      <c r="AL2" s="18">
        <f t="shared" si="0"/>
        <v>2</v>
      </c>
      <c r="AM2" s="18">
        <f t="shared" si="0"/>
        <v>2</v>
      </c>
      <c r="AN2" s="18">
        <f t="shared" si="0"/>
        <v>4</v>
      </c>
      <c r="AO2" s="18">
        <f t="shared" si="0"/>
        <v>4</v>
      </c>
      <c r="AP2" s="18">
        <f t="shared" si="0"/>
        <v>4</v>
      </c>
      <c r="AQ2" s="18">
        <f t="shared" si="0"/>
        <v>2</v>
      </c>
      <c r="AR2" s="18">
        <f t="shared" si="0"/>
        <v>3</v>
      </c>
      <c r="AS2" s="18">
        <f t="shared" si="0"/>
        <v>3</v>
      </c>
      <c r="AT2" s="18">
        <f t="shared" si="0"/>
        <v>5</v>
      </c>
      <c r="AU2" s="18">
        <f t="shared" si="0"/>
        <v>1</v>
      </c>
      <c r="AV2" s="18">
        <f t="shared" si="0"/>
        <v>3</v>
      </c>
      <c r="AW2" s="18">
        <f t="shared" si="0"/>
        <v>0</v>
      </c>
      <c r="AX2" s="18">
        <f t="shared" si="0"/>
        <v>3</v>
      </c>
      <c r="AY2" s="18">
        <f t="shared" si="0"/>
        <v>4</v>
      </c>
      <c r="AZ2" s="18">
        <f t="shared" si="0"/>
        <v>5</v>
      </c>
      <c r="BA2" s="18">
        <f t="shared" si="0"/>
        <v>0</v>
      </c>
      <c r="BB2" s="18">
        <f t="shared" si="0"/>
        <v>2</v>
      </c>
      <c r="BC2" s="18">
        <f t="shared" si="0"/>
        <v>4</v>
      </c>
      <c r="BD2" s="18">
        <f t="shared" si="0"/>
        <v>2</v>
      </c>
      <c r="BE2" s="18">
        <f t="shared" si="0"/>
        <v>2</v>
      </c>
      <c r="BF2" s="18">
        <f t="shared" si="0"/>
        <v>2</v>
      </c>
      <c r="BG2" s="18">
        <f t="shared" ref="BG2:CB2" si="1">COUNTIF(BG5:BG52,"&gt;-1")</f>
        <v>5</v>
      </c>
      <c r="BH2" s="18">
        <f t="shared" si="1"/>
        <v>5</v>
      </c>
      <c r="BI2" s="18">
        <f t="shared" si="1"/>
        <v>2</v>
      </c>
      <c r="BJ2" s="18">
        <f t="shared" si="1"/>
        <v>4</v>
      </c>
      <c r="BK2" s="18">
        <f t="shared" si="1"/>
        <v>3</v>
      </c>
      <c r="BL2" s="18">
        <f t="shared" si="1"/>
        <v>3</v>
      </c>
      <c r="BM2" s="18">
        <f t="shared" si="1"/>
        <v>3</v>
      </c>
      <c r="BN2" s="18">
        <f t="shared" si="1"/>
        <v>3</v>
      </c>
      <c r="BO2" s="18">
        <f t="shared" si="1"/>
        <v>0</v>
      </c>
      <c r="BP2" s="18">
        <f t="shared" si="1"/>
        <v>3</v>
      </c>
      <c r="BQ2" s="18">
        <f t="shared" si="1"/>
        <v>3</v>
      </c>
      <c r="BR2" s="18">
        <f t="shared" si="1"/>
        <v>3</v>
      </c>
      <c r="BS2" s="18">
        <f t="shared" si="1"/>
        <v>4</v>
      </c>
      <c r="BT2" s="18">
        <f t="shared" si="1"/>
        <v>3</v>
      </c>
      <c r="BU2" s="18">
        <f t="shared" si="1"/>
        <v>3</v>
      </c>
      <c r="BV2" s="18">
        <f t="shared" si="1"/>
        <v>5</v>
      </c>
      <c r="BW2" s="18">
        <f t="shared" si="1"/>
        <v>3</v>
      </c>
      <c r="BX2" s="18">
        <f t="shared" si="1"/>
        <v>3</v>
      </c>
      <c r="BY2" s="18">
        <f t="shared" si="1"/>
        <v>0</v>
      </c>
      <c r="BZ2" s="18">
        <f t="shared" si="1"/>
        <v>2</v>
      </c>
      <c r="CA2" s="18">
        <f t="shared" si="1"/>
        <v>3</v>
      </c>
      <c r="CB2" s="18">
        <f t="shared" si="1"/>
        <v>3</v>
      </c>
      <c r="CC2" s="12"/>
      <c r="CD2" s="13"/>
      <c r="CE2" s="14"/>
      <c r="CF2" s="15"/>
      <c r="CG2" s="15"/>
    </row>
    <row r="3" spans="1:85" customFormat="1" ht="35.25" thickBot="1" x14ac:dyDescent="0.3">
      <c r="A3" s="193"/>
      <c r="B3" s="1"/>
      <c r="C3" s="1"/>
      <c r="D3" s="1"/>
      <c r="E3" s="2"/>
      <c r="F3" s="2"/>
      <c r="G3" s="2"/>
      <c r="H3" s="3" t="s">
        <v>339</v>
      </c>
      <c r="I3" s="4"/>
      <c r="J3" s="4"/>
      <c r="K3" s="172"/>
      <c r="L3" s="173"/>
      <c r="M3" s="173"/>
      <c r="N3" s="173"/>
      <c r="O3" s="173"/>
      <c r="P3" s="174"/>
      <c r="Q3" s="175"/>
      <c r="R3" s="172"/>
      <c r="S3" s="173"/>
      <c r="T3" s="173"/>
      <c r="U3" s="173"/>
      <c r="V3" s="174"/>
      <c r="W3" s="176"/>
      <c r="X3" s="177"/>
      <c r="Y3" s="178"/>
      <c r="Z3" s="19"/>
      <c r="AA3" s="20" t="s">
        <v>3</v>
      </c>
      <c r="AB3" s="21" t="s">
        <v>4</v>
      </c>
      <c r="AC3" s="21" t="s">
        <v>4</v>
      </c>
      <c r="AD3" s="21" t="s">
        <v>5</v>
      </c>
      <c r="AE3" s="21" t="s">
        <v>5</v>
      </c>
      <c r="AF3" s="21" t="s">
        <v>3</v>
      </c>
      <c r="AG3" s="21" t="s">
        <v>6</v>
      </c>
      <c r="AH3" s="21" t="s">
        <v>3</v>
      </c>
      <c r="AI3" s="21" t="s">
        <v>4</v>
      </c>
      <c r="AJ3" s="21" t="s">
        <v>7</v>
      </c>
      <c r="AK3" s="21" t="s">
        <v>7</v>
      </c>
      <c r="AL3" s="21" t="s">
        <v>4</v>
      </c>
      <c r="AM3" s="21" t="s">
        <v>8</v>
      </c>
      <c r="AN3" s="21" t="s">
        <v>6</v>
      </c>
      <c r="AO3" s="21" t="s">
        <v>4</v>
      </c>
      <c r="AP3" s="21" t="s">
        <v>6</v>
      </c>
      <c r="AQ3" s="21" t="s">
        <v>3</v>
      </c>
      <c r="AR3" s="21" t="s">
        <v>4</v>
      </c>
      <c r="AS3" s="21" t="s">
        <v>3</v>
      </c>
      <c r="AT3" s="21" t="s">
        <v>8</v>
      </c>
      <c r="AU3" s="21" t="s">
        <v>8</v>
      </c>
      <c r="AV3" s="21" t="s">
        <v>3</v>
      </c>
      <c r="AW3" s="21" t="s">
        <v>6</v>
      </c>
      <c r="AX3" s="21" t="s">
        <v>6</v>
      </c>
      <c r="AY3" s="21" t="s">
        <v>9</v>
      </c>
      <c r="AZ3" s="21" t="s">
        <v>4</v>
      </c>
      <c r="BA3" s="21"/>
      <c r="BB3" s="21" t="s">
        <v>6</v>
      </c>
      <c r="BC3" s="21" t="s">
        <v>6</v>
      </c>
      <c r="BD3" s="21" t="s">
        <v>8</v>
      </c>
      <c r="BE3" s="21" t="s">
        <v>7</v>
      </c>
      <c r="BF3" s="21" t="s">
        <v>6</v>
      </c>
      <c r="BG3" s="21" t="s">
        <v>3</v>
      </c>
      <c r="BH3" s="21" t="s">
        <v>6</v>
      </c>
      <c r="BI3" s="21" t="s">
        <v>8</v>
      </c>
      <c r="BJ3" s="21" t="s">
        <v>7</v>
      </c>
      <c r="BK3" s="21" t="s">
        <v>8</v>
      </c>
      <c r="BL3" s="21" t="s">
        <v>4</v>
      </c>
      <c r="BM3" s="21" t="s">
        <v>4</v>
      </c>
      <c r="BN3" s="21" t="s">
        <v>8</v>
      </c>
      <c r="BO3" s="21" t="s">
        <v>3</v>
      </c>
      <c r="BP3" s="21" t="s">
        <v>6</v>
      </c>
      <c r="BQ3" s="21" t="s">
        <v>4</v>
      </c>
      <c r="BR3" s="21" t="s">
        <v>4</v>
      </c>
      <c r="BS3" s="22" t="s">
        <v>3</v>
      </c>
      <c r="BT3" s="23" t="s">
        <v>4</v>
      </c>
      <c r="BU3" s="21" t="s">
        <v>6</v>
      </c>
      <c r="BV3" s="21" t="s">
        <v>6</v>
      </c>
      <c r="BW3" s="21" t="s">
        <v>6</v>
      </c>
      <c r="BX3" s="21" t="s">
        <v>7</v>
      </c>
      <c r="BY3" s="21" t="s">
        <v>6</v>
      </c>
      <c r="BZ3" s="21" t="s">
        <v>6</v>
      </c>
      <c r="CA3" s="21" t="s">
        <v>3</v>
      </c>
      <c r="CB3" s="23" t="s">
        <v>3</v>
      </c>
      <c r="CC3" s="24"/>
      <c r="CD3" s="25"/>
      <c r="CE3" s="14"/>
      <c r="CF3" s="15">
        <v>35</v>
      </c>
      <c r="CG3" s="15">
        <v>25</v>
      </c>
    </row>
    <row r="4" spans="1:85" customFormat="1" ht="133.5" customHeight="1" thickBot="1" x14ac:dyDescent="0.3">
      <c r="A4" s="194" t="s">
        <v>10</v>
      </c>
      <c r="B4" s="26" t="s">
        <v>11</v>
      </c>
      <c r="C4" s="26" t="s">
        <v>12</v>
      </c>
      <c r="D4" s="26" t="s">
        <v>13</v>
      </c>
      <c r="E4" s="26" t="s">
        <v>14</v>
      </c>
      <c r="F4" s="27" t="s">
        <v>15</v>
      </c>
      <c r="G4" s="28" t="s">
        <v>16</v>
      </c>
      <c r="H4" s="26" t="s">
        <v>340</v>
      </c>
      <c r="I4" s="183" t="s">
        <v>341</v>
      </c>
      <c r="J4" s="171" t="s">
        <v>342</v>
      </c>
      <c r="K4" s="26" t="s">
        <v>17</v>
      </c>
      <c r="L4" s="183"/>
      <c r="M4" s="183"/>
      <c r="N4" s="183"/>
      <c r="O4" s="183"/>
      <c r="P4" s="189"/>
      <c r="Q4" s="190"/>
      <c r="R4" s="26" t="s">
        <v>18</v>
      </c>
      <c r="S4" s="183"/>
      <c r="T4" s="183"/>
      <c r="U4" s="183"/>
      <c r="V4" s="171"/>
      <c r="W4" s="171"/>
      <c r="X4" s="190"/>
      <c r="Y4" s="191" t="s">
        <v>19</v>
      </c>
      <c r="Z4" s="26" t="s">
        <v>20</v>
      </c>
      <c r="AA4" s="29" t="s">
        <v>21</v>
      </c>
      <c r="AB4" s="30"/>
      <c r="AC4" s="30" t="s">
        <v>22</v>
      </c>
      <c r="AD4" s="30" t="s">
        <v>23</v>
      </c>
      <c r="AE4" s="30" t="s">
        <v>24</v>
      </c>
      <c r="AF4" s="30" t="s">
        <v>25</v>
      </c>
      <c r="AG4" s="30" t="s">
        <v>26</v>
      </c>
      <c r="AH4" s="30" t="s">
        <v>351</v>
      </c>
      <c r="AI4" s="30" t="s">
        <v>27</v>
      </c>
      <c r="AJ4" s="30" t="s">
        <v>28</v>
      </c>
      <c r="AK4" s="30" t="s">
        <v>29</v>
      </c>
      <c r="AL4" s="30" t="s">
        <v>30</v>
      </c>
      <c r="AM4" s="30" t="s">
        <v>31</v>
      </c>
      <c r="AN4" s="30" t="s">
        <v>32</v>
      </c>
      <c r="AO4" s="30" t="s">
        <v>33</v>
      </c>
      <c r="AP4" s="30" t="s">
        <v>34</v>
      </c>
      <c r="AQ4" s="30" t="s">
        <v>35</v>
      </c>
      <c r="AR4" s="30" t="s">
        <v>36</v>
      </c>
      <c r="AS4" s="30" t="s">
        <v>37</v>
      </c>
      <c r="AT4" s="30" t="s">
        <v>38</v>
      </c>
      <c r="AU4" s="30" t="s">
        <v>350</v>
      </c>
      <c r="AV4" s="30" t="s">
        <v>39</v>
      </c>
      <c r="AW4" s="30"/>
      <c r="AX4" s="30" t="s">
        <v>40</v>
      </c>
      <c r="AY4" s="30" t="s">
        <v>41</v>
      </c>
      <c r="AZ4" s="30" t="s">
        <v>42</v>
      </c>
      <c r="BA4" s="30"/>
      <c r="BB4" s="30" t="s">
        <v>43</v>
      </c>
      <c r="BC4" s="30" t="s">
        <v>44</v>
      </c>
      <c r="BD4" s="30" t="s">
        <v>45</v>
      </c>
      <c r="BE4" s="30" t="s">
        <v>46</v>
      </c>
      <c r="BF4" s="30" t="s">
        <v>47</v>
      </c>
      <c r="BG4" s="30" t="s">
        <v>48</v>
      </c>
      <c r="BH4" s="30" t="s">
        <v>49</v>
      </c>
      <c r="BI4" s="30" t="s">
        <v>348</v>
      </c>
      <c r="BJ4" s="30" t="s">
        <v>50</v>
      </c>
      <c r="BK4" s="30" t="s">
        <v>51</v>
      </c>
      <c r="BL4" s="30" t="s">
        <v>52</v>
      </c>
      <c r="BM4" s="30" t="s">
        <v>353</v>
      </c>
      <c r="BN4" s="30" t="s">
        <v>53</v>
      </c>
      <c r="BO4" s="30" t="s">
        <v>54</v>
      </c>
      <c r="BP4" s="30" t="s">
        <v>349</v>
      </c>
      <c r="BQ4" s="30" t="s">
        <v>55</v>
      </c>
      <c r="BR4" s="30" t="s">
        <v>56</v>
      </c>
      <c r="BS4" s="31" t="s">
        <v>57</v>
      </c>
      <c r="BT4" s="32" t="s">
        <v>58</v>
      </c>
      <c r="BU4" s="30" t="s">
        <v>59</v>
      </c>
      <c r="BV4" s="30" t="s">
        <v>60</v>
      </c>
      <c r="BW4" s="30" t="s">
        <v>61</v>
      </c>
      <c r="BX4" s="30" t="s">
        <v>62</v>
      </c>
      <c r="BY4" s="30" t="s">
        <v>63</v>
      </c>
      <c r="BZ4" s="30" t="s">
        <v>64</v>
      </c>
      <c r="CA4" s="30" t="s">
        <v>65</v>
      </c>
      <c r="CB4" s="32" t="s">
        <v>257</v>
      </c>
      <c r="CC4" s="33" t="s">
        <v>66</v>
      </c>
      <c r="CD4" s="34" t="s">
        <v>67</v>
      </c>
      <c r="CE4" s="35" t="s">
        <v>68</v>
      </c>
      <c r="CF4" s="36" t="s">
        <v>69</v>
      </c>
      <c r="CG4" s="37" t="s">
        <v>70</v>
      </c>
    </row>
    <row r="5" spans="1:85" s="107" customFormat="1" x14ac:dyDescent="0.25">
      <c r="A5" s="195">
        <v>1</v>
      </c>
      <c r="B5" s="38" t="s">
        <v>71</v>
      </c>
      <c r="C5" s="39">
        <v>2012</v>
      </c>
      <c r="D5" s="39">
        <v>2</v>
      </c>
      <c r="E5" s="40" t="str">
        <f t="shared" ref="E5:E13" si="2">CONCATENATE(B5,"/",C5,"/",D5)</f>
        <v>IS-AI/2012/2</v>
      </c>
      <c r="F5" s="187" t="s">
        <v>345</v>
      </c>
      <c r="G5" s="188" t="s">
        <v>83</v>
      </c>
      <c r="H5" s="38">
        <v>2</v>
      </c>
      <c r="I5" s="45" t="s">
        <v>347</v>
      </c>
      <c r="J5" s="45"/>
      <c r="K5" s="38">
        <f t="shared" ref="K5:K41" si="3">COUNTA(L5:Q5)</f>
        <v>5</v>
      </c>
      <c r="L5" s="192" t="s">
        <v>84</v>
      </c>
      <c r="M5" s="192" t="s">
        <v>85</v>
      </c>
      <c r="N5" s="187" t="s">
        <v>86</v>
      </c>
      <c r="O5" s="187" t="s">
        <v>87</v>
      </c>
      <c r="P5" s="187" t="s">
        <v>145</v>
      </c>
      <c r="Q5" s="187"/>
      <c r="R5" s="45">
        <f t="shared" ref="R5:R41" si="4">COUNTA(S5:X5)</f>
        <v>3</v>
      </c>
      <c r="S5" s="187" t="s">
        <v>88</v>
      </c>
      <c r="T5" s="187" t="s">
        <v>89</v>
      </c>
      <c r="U5" s="187" t="s">
        <v>90</v>
      </c>
      <c r="V5" s="187"/>
      <c r="W5" s="187"/>
      <c r="X5" s="187"/>
      <c r="Y5" s="45">
        <f t="shared" ref="Y5:Y41" si="5">K5+R5</f>
        <v>8</v>
      </c>
      <c r="Z5" s="49">
        <f>COUNTIF(AA5:CB5,"&gt;-1")</f>
        <v>3</v>
      </c>
      <c r="AA5" s="41"/>
      <c r="AB5" s="44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>
        <v>1</v>
      </c>
      <c r="AN5" s="50"/>
      <c r="AO5" s="50"/>
      <c r="AP5" s="50"/>
      <c r="AQ5" s="50"/>
      <c r="AR5" s="50"/>
      <c r="AS5" s="50"/>
      <c r="AT5" s="50">
        <v>1</v>
      </c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>
        <v>1</v>
      </c>
      <c r="BO5" s="50"/>
      <c r="BP5" s="50"/>
      <c r="BQ5" s="50"/>
      <c r="BR5" s="50"/>
      <c r="BS5" s="51"/>
      <c r="BT5" s="51"/>
      <c r="BU5" s="50"/>
      <c r="BV5" s="50"/>
      <c r="BW5" s="50"/>
      <c r="BX5" s="50"/>
      <c r="BY5" s="50"/>
      <c r="BZ5" s="50"/>
      <c r="CA5" s="50"/>
      <c r="CB5" s="46"/>
      <c r="CC5" s="106">
        <f>COUNTIF(AA5:CB5,"&gt;-1")</f>
        <v>3</v>
      </c>
      <c r="CD5" s="47">
        <v>3</v>
      </c>
      <c r="CE5" s="104">
        <f>AVERAGE(AA5:CB5)</f>
        <v>1</v>
      </c>
      <c r="CF5" s="105">
        <f>ROUND(CE5*K5*$CF$3,0)</f>
        <v>175</v>
      </c>
      <c r="CG5" s="105">
        <f>ROUND(CE5*R5*$CG$3,0)</f>
        <v>75</v>
      </c>
    </row>
    <row r="6" spans="1:85" s="107" customFormat="1" x14ac:dyDescent="0.25">
      <c r="A6" s="195">
        <v>2</v>
      </c>
      <c r="B6" s="38" t="s">
        <v>71</v>
      </c>
      <c r="C6" s="39">
        <v>2012</v>
      </c>
      <c r="D6" s="39">
        <v>1</v>
      </c>
      <c r="E6" s="40" t="str">
        <f t="shared" si="2"/>
        <v>IS-AI/2012/1</v>
      </c>
      <c r="F6" s="155" t="s">
        <v>247</v>
      </c>
      <c r="G6" s="48" t="s">
        <v>62</v>
      </c>
      <c r="H6" s="41">
        <v>2</v>
      </c>
      <c r="I6" s="44"/>
      <c r="J6" s="44"/>
      <c r="K6" s="41">
        <f t="shared" si="3"/>
        <v>2</v>
      </c>
      <c r="L6" s="155" t="s">
        <v>249</v>
      </c>
      <c r="M6" s="42" t="s">
        <v>241</v>
      </c>
      <c r="N6" s="155"/>
      <c r="O6" s="42"/>
      <c r="P6" s="42"/>
      <c r="Q6" s="155"/>
      <c r="R6" s="44">
        <f t="shared" si="4"/>
        <v>1</v>
      </c>
      <c r="S6" s="155" t="s">
        <v>248</v>
      </c>
      <c r="T6" s="155"/>
      <c r="U6" s="155"/>
      <c r="V6" s="155"/>
      <c r="W6" s="155"/>
      <c r="X6" s="155"/>
      <c r="Y6" s="45">
        <f t="shared" si="5"/>
        <v>3</v>
      </c>
      <c r="Z6" s="49">
        <f t="shared" ref="Z6:Z41" si="6">COUNTIF(AA6:CB6,"&gt;-1")</f>
        <v>4</v>
      </c>
      <c r="AA6" s="113"/>
      <c r="AB6" s="114"/>
      <c r="AC6" s="117"/>
      <c r="AD6" s="117"/>
      <c r="AE6" s="117"/>
      <c r="AF6" s="117"/>
      <c r="AG6" s="117"/>
      <c r="AH6" s="117"/>
      <c r="AI6" s="117"/>
      <c r="AJ6" s="117">
        <v>1</v>
      </c>
      <c r="AK6" s="117">
        <v>1</v>
      </c>
      <c r="AL6" s="117"/>
      <c r="AM6" s="117"/>
      <c r="AN6" s="117"/>
      <c r="AO6" s="117"/>
      <c r="AP6" s="117"/>
      <c r="AQ6" s="117"/>
      <c r="AR6" s="117"/>
      <c r="AS6" s="117"/>
      <c r="AT6" s="117"/>
      <c r="AU6" s="117"/>
      <c r="AV6" s="117"/>
      <c r="AW6" s="117"/>
      <c r="AX6" s="117"/>
      <c r="AY6" s="117"/>
      <c r="AZ6" s="117"/>
      <c r="BA6" s="117"/>
      <c r="BB6" s="117"/>
      <c r="BC6" s="117"/>
      <c r="BD6" s="117"/>
      <c r="BE6" s="117"/>
      <c r="BF6" s="117"/>
      <c r="BG6" s="117"/>
      <c r="BH6" s="117"/>
      <c r="BI6" s="117"/>
      <c r="BJ6" s="117">
        <v>1</v>
      </c>
      <c r="BK6" s="117"/>
      <c r="BL6" s="117"/>
      <c r="BM6" s="117"/>
      <c r="BN6" s="117"/>
      <c r="BO6" s="117"/>
      <c r="BP6" s="117"/>
      <c r="BQ6" s="117"/>
      <c r="BR6" s="117"/>
      <c r="BS6" s="118"/>
      <c r="BT6" s="118"/>
      <c r="BU6" s="117"/>
      <c r="BV6" s="117"/>
      <c r="BW6" s="117">
        <v>1</v>
      </c>
      <c r="BX6" s="117"/>
      <c r="BY6" s="117"/>
      <c r="BZ6" s="117"/>
      <c r="CA6" s="117"/>
      <c r="CB6" s="119"/>
      <c r="CC6" s="106">
        <f>COUNTIF(AA6:CB6,"&gt;-1")</f>
        <v>4</v>
      </c>
      <c r="CD6" s="120">
        <v>4</v>
      </c>
      <c r="CE6" s="121">
        <f>AVERAGE(AA6:CB6)</f>
        <v>1</v>
      </c>
      <c r="CF6" s="122">
        <f>ROUND(CE6*K6*$CF$3,0)</f>
        <v>70</v>
      </c>
      <c r="CG6" s="122">
        <f>ROUND(CE6*R6*$CG$3,0)</f>
        <v>25</v>
      </c>
    </row>
    <row r="7" spans="1:85" s="107" customFormat="1" x14ac:dyDescent="0.25">
      <c r="A7" s="196">
        <v>3</v>
      </c>
      <c r="B7" s="108" t="s">
        <v>98</v>
      </c>
      <c r="C7" s="109">
        <v>2011</v>
      </c>
      <c r="D7" s="109">
        <v>5</v>
      </c>
      <c r="E7" s="110" t="str">
        <f t="shared" si="2"/>
        <v>IS-HI/2011/5</v>
      </c>
      <c r="F7" s="111" t="s">
        <v>245</v>
      </c>
      <c r="G7" s="112" t="s">
        <v>62</v>
      </c>
      <c r="H7" s="113">
        <v>2</v>
      </c>
      <c r="I7" s="114"/>
      <c r="J7" s="114"/>
      <c r="K7" s="113">
        <f t="shared" si="3"/>
        <v>1</v>
      </c>
      <c r="L7" s="111" t="s">
        <v>246</v>
      </c>
      <c r="M7" s="111"/>
      <c r="N7" s="111"/>
      <c r="O7" s="111"/>
      <c r="P7" s="111"/>
      <c r="Q7" s="111"/>
      <c r="R7" s="114">
        <f t="shared" si="4"/>
        <v>0</v>
      </c>
      <c r="S7" s="111"/>
      <c r="T7" s="111"/>
      <c r="U7" s="111"/>
      <c r="V7" s="111"/>
      <c r="W7" s="111"/>
      <c r="X7" s="111"/>
      <c r="Y7" s="115">
        <f t="shared" si="5"/>
        <v>1</v>
      </c>
      <c r="Z7" s="49">
        <f t="shared" si="6"/>
        <v>4</v>
      </c>
      <c r="AA7" s="113"/>
      <c r="AB7" s="114"/>
      <c r="AC7" s="117"/>
      <c r="AD7" s="117"/>
      <c r="AE7" s="117"/>
      <c r="AF7" s="117"/>
      <c r="AG7" s="117"/>
      <c r="AH7" s="117"/>
      <c r="AI7" s="117"/>
      <c r="AJ7" s="117">
        <v>1</v>
      </c>
      <c r="AK7" s="117">
        <v>1</v>
      </c>
      <c r="AL7" s="117"/>
      <c r="AM7" s="117"/>
      <c r="AN7" s="117"/>
      <c r="AO7" s="117"/>
      <c r="AP7" s="117"/>
      <c r="AQ7" s="117"/>
      <c r="AR7" s="117"/>
      <c r="AS7" s="117"/>
      <c r="AT7" s="117"/>
      <c r="AU7" s="117"/>
      <c r="AV7" s="117"/>
      <c r="AW7" s="117"/>
      <c r="AX7" s="117"/>
      <c r="AY7" s="117"/>
      <c r="AZ7" s="117"/>
      <c r="BA7" s="117"/>
      <c r="BB7" s="117"/>
      <c r="BC7" s="117"/>
      <c r="BD7" s="117"/>
      <c r="BE7" s="117"/>
      <c r="BF7" s="117"/>
      <c r="BG7" s="117"/>
      <c r="BH7" s="117"/>
      <c r="BI7" s="117"/>
      <c r="BJ7" s="117">
        <v>1</v>
      </c>
      <c r="BK7" s="117"/>
      <c r="BL7" s="117"/>
      <c r="BM7" s="117"/>
      <c r="BN7" s="117"/>
      <c r="BO7" s="117"/>
      <c r="BP7" s="117"/>
      <c r="BQ7" s="117"/>
      <c r="BR7" s="117"/>
      <c r="BS7" s="118"/>
      <c r="BT7" s="118"/>
      <c r="BU7" s="117"/>
      <c r="BV7" s="117"/>
      <c r="BW7" s="117">
        <v>1</v>
      </c>
      <c r="BX7" s="117"/>
      <c r="BY7" s="117"/>
      <c r="BZ7" s="117"/>
      <c r="CA7" s="117"/>
      <c r="CB7" s="119"/>
      <c r="CC7" s="106">
        <f>COUNTIF(AA7:CB7,"&gt;-1")</f>
        <v>4</v>
      </c>
      <c r="CD7" s="120">
        <v>4</v>
      </c>
      <c r="CE7" s="121">
        <f>AVERAGE(AA7:CB7)</f>
        <v>1</v>
      </c>
      <c r="CF7" s="122">
        <f>ROUND(CE7*K7*$CF$3,0)</f>
        <v>35</v>
      </c>
      <c r="CG7" s="122">
        <f>ROUND(CE7*R7*$CG$3,0)</f>
        <v>0</v>
      </c>
    </row>
    <row r="8" spans="1:85" s="107" customFormat="1" x14ac:dyDescent="0.25">
      <c r="A8" s="195">
        <v>4</v>
      </c>
      <c r="B8" s="108" t="s">
        <v>98</v>
      </c>
      <c r="C8" s="109">
        <v>2011</v>
      </c>
      <c r="D8" s="109">
        <v>8</v>
      </c>
      <c r="E8" s="110" t="str">
        <f t="shared" si="2"/>
        <v>IS-HI/2011/8</v>
      </c>
      <c r="F8" s="111" t="s">
        <v>146</v>
      </c>
      <c r="G8" s="112" t="s">
        <v>41</v>
      </c>
      <c r="H8" s="113">
        <v>2</v>
      </c>
      <c r="I8" s="114"/>
      <c r="J8" s="114"/>
      <c r="K8" s="113">
        <f t="shared" si="3"/>
        <v>1</v>
      </c>
      <c r="L8" s="111" t="s">
        <v>147</v>
      </c>
      <c r="M8" s="111"/>
      <c r="N8" s="111"/>
      <c r="O8" s="111"/>
      <c r="P8" s="111"/>
      <c r="Q8" s="111"/>
      <c r="R8" s="114">
        <f t="shared" si="4"/>
        <v>0</v>
      </c>
      <c r="S8" s="111"/>
      <c r="T8" s="111"/>
      <c r="U8" s="111"/>
      <c r="V8" s="111"/>
      <c r="W8" s="111"/>
      <c r="X8" s="111"/>
      <c r="Y8" s="115">
        <f t="shared" si="5"/>
        <v>1</v>
      </c>
      <c r="Z8" s="49">
        <f t="shared" si="6"/>
        <v>4</v>
      </c>
      <c r="AA8" s="113"/>
      <c r="AB8" s="114"/>
      <c r="AC8" s="117"/>
      <c r="AD8" s="117"/>
      <c r="AE8" s="117"/>
      <c r="AF8" s="117"/>
      <c r="AG8" s="117"/>
      <c r="AH8" s="117"/>
      <c r="AI8" s="117"/>
      <c r="AJ8" s="117">
        <v>1</v>
      </c>
      <c r="AK8" s="117">
        <v>1</v>
      </c>
      <c r="AL8" s="117"/>
      <c r="AM8" s="117"/>
      <c r="AN8" s="117"/>
      <c r="AO8" s="117"/>
      <c r="AP8" s="117"/>
      <c r="AQ8" s="117"/>
      <c r="AR8" s="117"/>
      <c r="AS8" s="117"/>
      <c r="AT8" s="117"/>
      <c r="AU8" s="117"/>
      <c r="AV8" s="117"/>
      <c r="AW8" s="117"/>
      <c r="AX8" s="117"/>
      <c r="AY8" s="117"/>
      <c r="AZ8" s="117"/>
      <c r="BA8" s="117"/>
      <c r="BB8" s="117"/>
      <c r="BC8" s="117"/>
      <c r="BD8" s="117"/>
      <c r="BE8" s="117"/>
      <c r="BF8" s="117"/>
      <c r="BG8" s="117"/>
      <c r="BH8" s="117"/>
      <c r="BI8" s="117"/>
      <c r="BJ8" s="117">
        <v>1</v>
      </c>
      <c r="BK8" s="117"/>
      <c r="BL8" s="117"/>
      <c r="BM8" s="117"/>
      <c r="BN8" s="117"/>
      <c r="BO8" s="117"/>
      <c r="BP8" s="117"/>
      <c r="BQ8" s="117"/>
      <c r="BR8" s="117"/>
      <c r="BS8" s="118"/>
      <c r="BT8" s="118"/>
      <c r="BU8" s="117">
        <v>1</v>
      </c>
      <c r="BV8" s="117"/>
      <c r="BW8" s="117"/>
      <c r="BX8" s="117"/>
      <c r="BY8" s="117"/>
      <c r="BZ8" s="117"/>
      <c r="CA8" s="117"/>
      <c r="CB8" s="119"/>
      <c r="CC8" s="106">
        <f>COUNTIF(AA8:CB8,"&gt;-1")</f>
        <v>4</v>
      </c>
      <c r="CD8" s="120">
        <v>4</v>
      </c>
      <c r="CE8" s="121">
        <f>AVERAGE(AA8:CB8)</f>
        <v>1</v>
      </c>
      <c r="CF8" s="122">
        <f>ROUND(CE8*K8*$CF$3,0)</f>
        <v>35</v>
      </c>
      <c r="CG8" s="122">
        <f>ROUND(CE8*R8*$CG$3,0)</f>
        <v>0</v>
      </c>
    </row>
    <row r="9" spans="1:85" s="107" customFormat="1" x14ac:dyDescent="0.25">
      <c r="A9" s="196">
        <v>5</v>
      </c>
      <c r="B9" s="108" t="s">
        <v>98</v>
      </c>
      <c r="C9" s="109">
        <v>2012</v>
      </c>
      <c r="D9" s="109">
        <v>1</v>
      </c>
      <c r="E9" s="110" t="str">
        <f t="shared" si="2"/>
        <v>IS-HI/2012/1</v>
      </c>
      <c r="F9" s="111" t="s">
        <v>174</v>
      </c>
      <c r="G9" s="112" t="s">
        <v>46</v>
      </c>
      <c r="H9" s="113">
        <v>2</v>
      </c>
      <c r="I9" s="114"/>
      <c r="J9" s="114"/>
      <c r="K9" s="113">
        <f t="shared" si="3"/>
        <v>2</v>
      </c>
      <c r="L9" s="111" t="s">
        <v>175</v>
      </c>
      <c r="M9" s="111" t="s">
        <v>176</v>
      </c>
      <c r="N9" s="111"/>
      <c r="O9" s="111"/>
      <c r="P9" s="111"/>
      <c r="Q9" s="111"/>
      <c r="R9" s="114">
        <f t="shared" si="4"/>
        <v>0</v>
      </c>
      <c r="S9" s="111"/>
      <c r="T9" s="111"/>
      <c r="U9" s="111"/>
      <c r="V9" s="111"/>
      <c r="W9" s="111"/>
      <c r="X9" s="111"/>
      <c r="Y9" s="115">
        <f t="shared" si="5"/>
        <v>2</v>
      </c>
      <c r="Z9" s="49">
        <f t="shared" si="6"/>
        <v>6</v>
      </c>
      <c r="AA9" s="143"/>
      <c r="AB9" s="144"/>
      <c r="AC9" s="147"/>
      <c r="AD9" s="147"/>
      <c r="AE9" s="147"/>
      <c r="AF9" s="147"/>
      <c r="AG9" s="147"/>
      <c r="AH9" s="147"/>
      <c r="AI9" s="147"/>
      <c r="AJ9" s="147"/>
      <c r="AK9" s="147"/>
      <c r="AL9" s="147"/>
      <c r="AM9" s="147"/>
      <c r="AN9" s="147">
        <v>1</v>
      </c>
      <c r="AO9" s="147"/>
      <c r="AP9" s="147"/>
      <c r="AQ9" s="147">
        <v>1</v>
      </c>
      <c r="AR9" s="147"/>
      <c r="AS9" s="147"/>
      <c r="AT9" s="147"/>
      <c r="AU9" s="147">
        <v>1</v>
      </c>
      <c r="AV9" s="147">
        <v>1</v>
      </c>
      <c r="AW9" s="147"/>
      <c r="AX9" s="147"/>
      <c r="AY9" s="147"/>
      <c r="AZ9" s="147"/>
      <c r="BA9" s="147"/>
      <c r="BB9" s="147"/>
      <c r="BC9" s="147"/>
      <c r="BD9" s="147"/>
      <c r="BE9" s="147"/>
      <c r="BF9" s="147">
        <v>1</v>
      </c>
      <c r="BG9" s="147"/>
      <c r="BH9" s="147"/>
      <c r="BI9" s="147"/>
      <c r="BJ9" s="147"/>
      <c r="BK9" s="147"/>
      <c r="BL9" s="147"/>
      <c r="BM9" s="147"/>
      <c r="BN9" s="147"/>
      <c r="BO9" s="147"/>
      <c r="BP9" s="147"/>
      <c r="BQ9" s="147"/>
      <c r="BR9" s="147"/>
      <c r="BS9" s="148">
        <v>1</v>
      </c>
      <c r="BT9" s="148"/>
      <c r="BU9" s="147"/>
      <c r="BV9" s="147"/>
      <c r="BW9" s="147"/>
      <c r="BX9" s="147"/>
      <c r="BY9" s="147"/>
      <c r="BZ9" s="147"/>
      <c r="CA9" s="147"/>
      <c r="CB9" s="149"/>
      <c r="CC9" s="106">
        <f>COUNTIF(AA9:CB9,"&gt;-1")</f>
        <v>6</v>
      </c>
      <c r="CD9" s="151">
        <v>6</v>
      </c>
      <c r="CE9" s="152"/>
      <c r="CF9" s="153"/>
      <c r="CG9" s="153"/>
    </row>
    <row r="10" spans="1:85" s="107" customFormat="1" x14ac:dyDescent="0.25">
      <c r="A10" s="196">
        <v>6</v>
      </c>
      <c r="B10" s="38" t="s">
        <v>71</v>
      </c>
      <c r="C10" s="39">
        <v>2012</v>
      </c>
      <c r="D10" s="39">
        <v>3</v>
      </c>
      <c r="E10" s="40" t="str">
        <f t="shared" si="2"/>
        <v>IS-AI/2012/3</v>
      </c>
      <c r="F10" s="155" t="s">
        <v>135</v>
      </c>
      <c r="G10" s="48" t="s">
        <v>38</v>
      </c>
      <c r="H10" s="41">
        <v>2</v>
      </c>
      <c r="I10" s="44"/>
      <c r="J10" s="44"/>
      <c r="K10" s="41">
        <f t="shared" si="3"/>
        <v>1</v>
      </c>
      <c r="L10" s="155" t="s">
        <v>136</v>
      </c>
      <c r="M10" s="155"/>
      <c r="N10" s="155"/>
      <c r="O10" s="155"/>
      <c r="P10" s="155"/>
      <c r="Q10" s="155"/>
      <c r="R10" s="44">
        <f t="shared" si="4"/>
        <v>0</v>
      </c>
      <c r="S10" s="155"/>
      <c r="T10" s="155"/>
      <c r="U10" s="155"/>
      <c r="V10" s="155"/>
      <c r="W10" s="155"/>
      <c r="X10" s="155"/>
      <c r="Y10" s="45">
        <f t="shared" si="5"/>
        <v>1</v>
      </c>
      <c r="Z10" s="49">
        <f t="shared" si="6"/>
        <v>3</v>
      </c>
      <c r="AA10" s="41"/>
      <c r="AB10" s="44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>
        <v>1</v>
      </c>
      <c r="AQ10" s="50"/>
      <c r="AR10" s="50">
        <v>1</v>
      </c>
      <c r="AS10" s="50"/>
      <c r="AT10" s="50"/>
      <c r="AU10" s="50"/>
      <c r="AV10" s="50"/>
      <c r="AW10" s="50"/>
      <c r="AX10" s="50"/>
      <c r="AY10" s="50"/>
      <c r="AZ10" s="50">
        <v>1</v>
      </c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1"/>
      <c r="BT10" s="51"/>
      <c r="BU10" s="50"/>
      <c r="BV10" s="50"/>
      <c r="BW10" s="50"/>
      <c r="BX10" s="50"/>
      <c r="BY10" s="50"/>
      <c r="BZ10" s="50"/>
      <c r="CA10" s="50"/>
      <c r="CB10" s="46"/>
      <c r="CC10" s="106">
        <f>COUNTIF(AA10:CB10,"&gt;-1")</f>
        <v>3</v>
      </c>
      <c r="CD10" s="47">
        <v>3</v>
      </c>
      <c r="CE10" s="104">
        <f>AVERAGE(AA10:CB10)</f>
        <v>1</v>
      </c>
      <c r="CF10" s="105">
        <f>ROUND(CE10*K10*$CF$3,0)</f>
        <v>35</v>
      </c>
      <c r="CG10" s="105">
        <f>ROUND(CE10*R10*$CG$3,0)</f>
        <v>0</v>
      </c>
    </row>
    <row r="11" spans="1:85" s="107" customFormat="1" x14ac:dyDescent="0.25">
      <c r="A11" s="196">
        <v>7</v>
      </c>
      <c r="B11" s="108" t="s">
        <v>98</v>
      </c>
      <c r="C11" s="109">
        <v>2012</v>
      </c>
      <c r="D11" s="109">
        <v>2</v>
      </c>
      <c r="E11" s="110" t="str">
        <f t="shared" si="2"/>
        <v>IS-HI/2012/2</v>
      </c>
      <c r="F11" s="111" t="s">
        <v>212</v>
      </c>
      <c r="G11" s="112" t="s">
        <v>50</v>
      </c>
      <c r="H11" s="113">
        <v>2</v>
      </c>
      <c r="I11" s="114"/>
      <c r="J11" s="114"/>
      <c r="K11" s="113">
        <f t="shared" si="3"/>
        <v>1</v>
      </c>
      <c r="L11" s="111" t="s">
        <v>213</v>
      </c>
      <c r="M11" s="111"/>
      <c r="N11" s="111"/>
      <c r="O11" s="111"/>
      <c r="P11" s="111"/>
      <c r="Q11" s="111"/>
      <c r="R11" s="114">
        <f t="shared" si="4"/>
        <v>0</v>
      </c>
      <c r="S11" s="111"/>
      <c r="T11" s="111"/>
      <c r="U11" s="111"/>
      <c r="V11" s="111"/>
      <c r="W11" s="111"/>
      <c r="X11" s="111"/>
      <c r="Y11" s="115">
        <f t="shared" si="5"/>
        <v>1</v>
      </c>
      <c r="Z11" s="49">
        <f t="shared" si="6"/>
        <v>4</v>
      </c>
      <c r="AA11" s="143"/>
      <c r="AB11" s="144"/>
      <c r="AC11" s="147"/>
      <c r="AD11" s="147"/>
      <c r="AE11" s="147"/>
      <c r="AF11" s="147"/>
      <c r="AG11" s="147"/>
      <c r="AH11" s="147"/>
      <c r="AI11" s="147"/>
      <c r="AJ11" s="147"/>
      <c r="AK11" s="147"/>
      <c r="AL11" s="147"/>
      <c r="AM11" s="147"/>
      <c r="AN11" s="147"/>
      <c r="AO11" s="147"/>
      <c r="AP11" s="147"/>
      <c r="AQ11" s="147"/>
      <c r="AR11" s="147"/>
      <c r="AS11" s="147"/>
      <c r="AT11" s="147">
        <v>1</v>
      </c>
      <c r="AU11" s="147"/>
      <c r="AV11" s="147"/>
      <c r="AW11" s="147"/>
      <c r="AX11" s="147"/>
      <c r="AY11" s="147"/>
      <c r="AZ11" s="147"/>
      <c r="BA11" s="147"/>
      <c r="BB11" s="147"/>
      <c r="BC11" s="147"/>
      <c r="BD11" s="147">
        <v>1</v>
      </c>
      <c r="BE11" s="147">
        <v>1</v>
      </c>
      <c r="BF11" s="147"/>
      <c r="BG11" s="147"/>
      <c r="BH11" s="147"/>
      <c r="BI11" s="147"/>
      <c r="BJ11" s="147"/>
      <c r="BK11" s="147"/>
      <c r="BL11" s="147"/>
      <c r="BM11" s="147"/>
      <c r="BN11" s="147"/>
      <c r="BO11" s="147"/>
      <c r="BP11" s="147"/>
      <c r="BQ11" s="147"/>
      <c r="BR11" s="147"/>
      <c r="BS11" s="148"/>
      <c r="BT11" s="148"/>
      <c r="BU11" s="147">
        <v>1</v>
      </c>
      <c r="BV11" s="147"/>
      <c r="BW11" s="147"/>
      <c r="BX11" s="147"/>
      <c r="BY11" s="147"/>
      <c r="BZ11" s="147"/>
      <c r="CA11" s="147"/>
      <c r="CB11" s="149"/>
      <c r="CC11" s="106">
        <f>COUNTIF(AA11:CB11,"&gt;-1")</f>
        <v>4</v>
      </c>
      <c r="CD11" s="151">
        <v>4</v>
      </c>
      <c r="CE11" s="152"/>
      <c r="CF11" s="153"/>
      <c r="CG11" s="153"/>
    </row>
    <row r="12" spans="1:85" s="107" customFormat="1" x14ac:dyDescent="0.25">
      <c r="A12" s="196">
        <v>8</v>
      </c>
      <c r="B12" s="38" t="s">
        <v>71</v>
      </c>
      <c r="C12" s="39">
        <v>2012</v>
      </c>
      <c r="D12" s="39">
        <v>11</v>
      </c>
      <c r="E12" s="40" t="str">
        <f t="shared" si="2"/>
        <v>IS-AI/2012/11</v>
      </c>
      <c r="F12" s="155" t="s">
        <v>239</v>
      </c>
      <c r="G12" s="48" t="s">
        <v>240</v>
      </c>
      <c r="H12" s="41">
        <v>2</v>
      </c>
      <c r="I12" s="44"/>
      <c r="J12" s="44"/>
      <c r="K12" s="41">
        <f t="shared" si="3"/>
        <v>4</v>
      </c>
      <c r="L12" s="155" t="s">
        <v>250</v>
      </c>
      <c r="M12" s="42" t="s">
        <v>242</v>
      </c>
      <c r="N12" s="155" t="s">
        <v>243</v>
      </c>
      <c r="O12" s="155" t="s">
        <v>244</v>
      </c>
      <c r="P12" s="155"/>
      <c r="Q12" s="155"/>
      <c r="R12" s="44">
        <f t="shared" si="4"/>
        <v>0</v>
      </c>
      <c r="S12" s="203"/>
      <c r="T12" s="42"/>
      <c r="U12" s="155"/>
      <c r="V12" s="155"/>
      <c r="W12" s="155"/>
      <c r="X12" s="155"/>
      <c r="Y12" s="45">
        <f t="shared" si="5"/>
        <v>4</v>
      </c>
      <c r="Z12" s="49">
        <f t="shared" si="6"/>
        <v>4</v>
      </c>
      <c r="AA12" s="113"/>
      <c r="AB12" s="114"/>
      <c r="AC12" s="117"/>
      <c r="AD12" s="117"/>
      <c r="AE12" s="117"/>
      <c r="AF12" s="117"/>
      <c r="AG12" s="117"/>
      <c r="AH12" s="117"/>
      <c r="AI12" s="117"/>
      <c r="AJ12" s="117">
        <v>1</v>
      </c>
      <c r="AK12" s="117">
        <v>1</v>
      </c>
      <c r="AL12" s="117"/>
      <c r="AM12" s="117"/>
      <c r="AN12" s="117">
        <v>1</v>
      </c>
      <c r="AO12" s="117"/>
      <c r="AP12" s="117"/>
      <c r="AQ12" s="117"/>
      <c r="AR12" s="117"/>
      <c r="AS12" s="117"/>
      <c r="AT12" s="117"/>
      <c r="AU12" s="117"/>
      <c r="AV12" s="117"/>
      <c r="AW12" s="117"/>
      <c r="AX12" s="117"/>
      <c r="AY12" s="117"/>
      <c r="AZ12" s="117"/>
      <c r="BA12" s="117"/>
      <c r="BB12" s="117"/>
      <c r="BC12" s="117"/>
      <c r="BD12" s="117"/>
      <c r="BE12" s="117"/>
      <c r="BF12" s="117"/>
      <c r="BG12" s="117"/>
      <c r="BH12" s="117"/>
      <c r="BI12" s="117"/>
      <c r="BJ12" s="117">
        <v>1</v>
      </c>
      <c r="BK12" s="117"/>
      <c r="BL12" s="117"/>
      <c r="BM12" s="117"/>
      <c r="BN12" s="117"/>
      <c r="BO12" s="117"/>
      <c r="BP12" s="117"/>
      <c r="BQ12" s="117"/>
      <c r="BR12" s="117"/>
      <c r="BS12" s="118"/>
      <c r="BT12" s="118"/>
      <c r="BU12" s="117"/>
      <c r="BV12" s="117"/>
      <c r="BW12" s="117"/>
      <c r="BX12" s="117"/>
      <c r="BY12" s="117"/>
      <c r="BZ12" s="117"/>
      <c r="CA12" s="117"/>
      <c r="CB12" s="119"/>
      <c r="CC12" s="106">
        <f>COUNTIF(AA12:CB12,"&gt;-1")</f>
        <v>4</v>
      </c>
      <c r="CD12" s="120">
        <v>4</v>
      </c>
      <c r="CE12" s="121">
        <f>AVERAGE(AA12:CB12)</f>
        <v>1</v>
      </c>
      <c r="CF12" s="122">
        <f>ROUND(CE12*K12*$CF$3,0)</f>
        <v>140</v>
      </c>
      <c r="CG12" s="122">
        <f>ROUND(CE12*R12*$CG$3,0)</f>
        <v>0</v>
      </c>
    </row>
    <row r="13" spans="1:85" s="107" customFormat="1" x14ac:dyDescent="0.25">
      <c r="A13" s="195">
        <v>9</v>
      </c>
      <c r="B13" s="38" t="s">
        <v>71</v>
      </c>
      <c r="C13" s="39">
        <v>2011</v>
      </c>
      <c r="D13" s="39">
        <v>7</v>
      </c>
      <c r="E13" s="40" t="str">
        <f t="shared" si="2"/>
        <v>IS-AI/2011/7</v>
      </c>
      <c r="F13" s="155" t="s">
        <v>102</v>
      </c>
      <c r="G13" s="48" t="s">
        <v>33</v>
      </c>
      <c r="H13" s="41">
        <v>2</v>
      </c>
      <c r="I13" s="44"/>
      <c r="J13" s="44"/>
      <c r="K13" s="41">
        <f t="shared" si="3"/>
        <v>4</v>
      </c>
      <c r="L13" s="42" t="s">
        <v>103</v>
      </c>
      <c r="M13" s="42" t="s">
        <v>104</v>
      </c>
      <c r="N13" s="42" t="s">
        <v>105</v>
      </c>
      <c r="O13" s="155" t="s">
        <v>106</v>
      </c>
      <c r="P13" s="155"/>
      <c r="Q13" s="155"/>
      <c r="R13" s="44">
        <f t="shared" si="4"/>
        <v>3</v>
      </c>
      <c r="S13" s="155" t="s">
        <v>107</v>
      </c>
      <c r="T13" s="155" t="s">
        <v>108</v>
      </c>
      <c r="U13" s="155" t="s">
        <v>109</v>
      </c>
      <c r="V13" s="155"/>
      <c r="W13" s="155"/>
      <c r="X13" s="155"/>
      <c r="Y13" s="45">
        <f t="shared" si="5"/>
        <v>7</v>
      </c>
      <c r="Z13" s="49">
        <f t="shared" si="6"/>
        <v>5</v>
      </c>
      <c r="AA13" s="113"/>
      <c r="AB13" s="114"/>
      <c r="AC13" s="117"/>
      <c r="AD13" s="117"/>
      <c r="AE13" s="117"/>
      <c r="AF13" s="117"/>
      <c r="AG13" s="117"/>
      <c r="AH13" s="117"/>
      <c r="AI13" s="117"/>
      <c r="AJ13" s="117"/>
      <c r="AK13" s="117"/>
      <c r="AL13" s="117"/>
      <c r="AM13" s="117"/>
      <c r="AN13" s="117"/>
      <c r="AO13" s="117"/>
      <c r="AP13" s="117"/>
      <c r="AQ13" s="117"/>
      <c r="AR13" s="117"/>
      <c r="AS13" s="117"/>
      <c r="AT13" s="117"/>
      <c r="AU13" s="117"/>
      <c r="AV13" s="117"/>
      <c r="AW13" s="117"/>
      <c r="AX13" s="117"/>
      <c r="AY13" s="117"/>
      <c r="AZ13" s="117">
        <v>1</v>
      </c>
      <c r="BA13" s="117"/>
      <c r="BB13" s="117"/>
      <c r="BC13" s="117">
        <v>1</v>
      </c>
      <c r="BD13" s="117"/>
      <c r="BE13" s="117"/>
      <c r="BF13" s="117"/>
      <c r="BG13" s="117"/>
      <c r="BH13" s="117">
        <v>1</v>
      </c>
      <c r="BI13" s="117"/>
      <c r="BJ13" s="117"/>
      <c r="BK13" s="117"/>
      <c r="BL13" s="117"/>
      <c r="BM13" s="117"/>
      <c r="BN13" s="117"/>
      <c r="BO13" s="117"/>
      <c r="BP13" s="117">
        <v>1</v>
      </c>
      <c r="BQ13" s="117"/>
      <c r="BR13" s="117"/>
      <c r="BS13" s="118"/>
      <c r="BT13" s="118"/>
      <c r="BU13" s="117"/>
      <c r="BV13" s="117">
        <v>1</v>
      </c>
      <c r="BW13" s="117"/>
      <c r="BX13" s="117"/>
      <c r="BY13" s="117"/>
      <c r="BZ13" s="117"/>
      <c r="CA13" s="117"/>
      <c r="CB13" s="119"/>
      <c r="CC13" s="106">
        <f>COUNTIF(AA13:CB13,"&gt;-1")</f>
        <v>5</v>
      </c>
      <c r="CD13" s="120">
        <v>5</v>
      </c>
      <c r="CE13" s="121">
        <f>AVERAGE(AA13:CB13)</f>
        <v>1</v>
      </c>
      <c r="CF13" s="122">
        <f>ROUND(CE13*K13*$CF$3,0)</f>
        <v>140</v>
      </c>
      <c r="CG13" s="122">
        <f>ROUND(CE13*R13*$CG$3,0)</f>
        <v>75</v>
      </c>
    </row>
    <row r="14" spans="1:85" s="107" customFormat="1" x14ac:dyDescent="0.25">
      <c r="A14" s="195">
        <v>10</v>
      </c>
      <c r="B14" s="138" t="s">
        <v>71</v>
      </c>
      <c r="C14" s="139"/>
      <c r="D14" s="139"/>
      <c r="E14" s="140"/>
      <c r="F14" s="156" t="s">
        <v>346</v>
      </c>
      <c r="G14" s="142" t="s">
        <v>83</v>
      </c>
      <c r="H14" s="113">
        <v>2</v>
      </c>
      <c r="I14" s="114"/>
      <c r="J14" s="114"/>
      <c r="K14" s="113">
        <f t="shared" si="3"/>
        <v>0</v>
      </c>
      <c r="L14" s="156"/>
      <c r="M14" s="156"/>
      <c r="N14" s="156"/>
      <c r="O14" s="156"/>
      <c r="P14" s="156"/>
      <c r="Q14" s="156"/>
      <c r="R14" s="144">
        <f t="shared" si="4"/>
        <v>4</v>
      </c>
      <c r="S14" s="156" t="s">
        <v>270</v>
      </c>
      <c r="T14" s="156" t="s">
        <v>271</v>
      </c>
      <c r="U14" s="156" t="s">
        <v>272</v>
      </c>
      <c r="V14" s="43" t="s">
        <v>336</v>
      </c>
      <c r="W14" s="156"/>
      <c r="X14" s="156"/>
      <c r="Y14" s="145">
        <f t="shared" si="5"/>
        <v>4</v>
      </c>
      <c r="Z14" s="49">
        <f t="shared" si="6"/>
        <v>4</v>
      </c>
      <c r="AA14" s="113"/>
      <c r="AB14" s="114"/>
      <c r="AC14" s="117"/>
      <c r="AD14" s="117"/>
      <c r="AE14" s="117"/>
      <c r="AF14" s="117"/>
      <c r="AG14" s="117"/>
      <c r="AH14" s="117"/>
      <c r="AI14" s="117"/>
      <c r="AJ14" s="117"/>
      <c r="AK14" s="117"/>
      <c r="AL14" s="117"/>
      <c r="AM14" s="117">
        <v>1</v>
      </c>
      <c r="AN14" s="117"/>
      <c r="AO14" s="117"/>
      <c r="AP14" s="117"/>
      <c r="AQ14" s="117"/>
      <c r="AR14" s="117">
        <v>1</v>
      </c>
      <c r="AS14" s="117"/>
      <c r="AT14" s="117">
        <v>1</v>
      </c>
      <c r="AU14" s="117"/>
      <c r="AV14" s="117"/>
      <c r="AW14" s="117"/>
      <c r="AX14" s="117"/>
      <c r="AY14" s="117"/>
      <c r="AZ14" s="117"/>
      <c r="BA14" s="117"/>
      <c r="BB14" s="117"/>
      <c r="BC14" s="117"/>
      <c r="BD14" s="117"/>
      <c r="BE14" s="117"/>
      <c r="BF14" s="117"/>
      <c r="BG14" s="117"/>
      <c r="BH14" s="117"/>
      <c r="BI14" s="117"/>
      <c r="BJ14" s="117"/>
      <c r="BK14" s="117"/>
      <c r="BL14" s="117"/>
      <c r="BM14" s="117"/>
      <c r="BN14" s="117">
        <v>1</v>
      </c>
      <c r="BO14" s="117"/>
      <c r="BP14" s="117"/>
      <c r="BQ14" s="117"/>
      <c r="BR14" s="117"/>
      <c r="BS14" s="118"/>
      <c r="BT14" s="118"/>
      <c r="BU14" s="117"/>
      <c r="BV14" s="117"/>
      <c r="BW14" s="117"/>
      <c r="BX14" s="117"/>
      <c r="BY14" s="117"/>
      <c r="BZ14" s="117"/>
      <c r="CA14" s="117"/>
      <c r="CB14" s="119"/>
      <c r="CC14" s="106">
        <f>COUNTIF(AA14:CB14,"&gt;-1")</f>
        <v>4</v>
      </c>
      <c r="CD14" s="120">
        <v>4</v>
      </c>
      <c r="CE14" s="121">
        <f>AVERAGE(AA14:CB14)</f>
        <v>1</v>
      </c>
      <c r="CF14" s="122">
        <f>ROUND(CE14*K14*$CF$3,0)</f>
        <v>0</v>
      </c>
      <c r="CG14" s="122">
        <f>ROUND(CE14*R14*$CG$3,0)</f>
        <v>100</v>
      </c>
    </row>
    <row r="15" spans="1:85" s="107" customFormat="1" x14ac:dyDescent="0.25">
      <c r="A15" s="195">
        <v>11</v>
      </c>
      <c r="B15" s="38" t="s">
        <v>71</v>
      </c>
      <c r="C15" s="39">
        <v>2012</v>
      </c>
      <c r="D15" s="39">
        <v>10</v>
      </c>
      <c r="E15" s="40" t="str">
        <f>CONCATENATE(B15,"/",C15,"/",D15)</f>
        <v>IS-AI/2012/10</v>
      </c>
      <c r="F15" s="155" t="s">
        <v>256</v>
      </c>
      <c r="G15" s="48" t="s">
        <v>257</v>
      </c>
      <c r="H15" s="41">
        <v>2</v>
      </c>
      <c r="I15" s="44"/>
      <c r="J15" s="44"/>
      <c r="K15" s="41">
        <f t="shared" si="3"/>
        <v>2</v>
      </c>
      <c r="L15" s="155" t="s">
        <v>258</v>
      </c>
      <c r="M15" s="155" t="s">
        <v>259</v>
      </c>
      <c r="N15" s="155"/>
      <c r="O15" s="155"/>
      <c r="P15" s="155"/>
      <c r="Q15" s="155"/>
      <c r="R15" s="44">
        <f t="shared" si="4"/>
        <v>0</v>
      </c>
      <c r="S15" s="155"/>
      <c r="T15" s="43"/>
      <c r="U15" s="155"/>
      <c r="V15" s="155"/>
      <c r="W15" s="155"/>
      <c r="X15" s="155"/>
      <c r="Y15" s="45">
        <f t="shared" si="5"/>
        <v>2</v>
      </c>
      <c r="Z15" s="49">
        <f t="shared" si="6"/>
        <v>4</v>
      </c>
      <c r="AA15" s="127">
        <v>1</v>
      </c>
      <c r="AB15" s="128"/>
      <c r="AC15" s="131"/>
      <c r="AD15" s="131"/>
      <c r="AE15" s="131"/>
      <c r="AF15" s="131"/>
      <c r="AG15" s="131"/>
      <c r="AH15" s="131"/>
      <c r="AI15" s="131"/>
      <c r="AJ15" s="131"/>
      <c r="AK15" s="131"/>
      <c r="AL15" s="131"/>
      <c r="AM15" s="131"/>
      <c r="AN15" s="131">
        <v>1</v>
      </c>
      <c r="AO15" s="131"/>
      <c r="AP15" s="131"/>
      <c r="AQ15" s="131"/>
      <c r="AR15" s="131"/>
      <c r="AS15" s="131"/>
      <c r="AT15" s="131"/>
      <c r="AU15" s="131"/>
      <c r="AV15" s="131"/>
      <c r="AW15" s="131"/>
      <c r="AX15" s="131"/>
      <c r="AY15" s="131"/>
      <c r="AZ15" s="131"/>
      <c r="BA15" s="131"/>
      <c r="BB15" s="131"/>
      <c r="BC15" s="131"/>
      <c r="BD15" s="131"/>
      <c r="BE15" s="131"/>
      <c r="BF15" s="131"/>
      <c r="BG15" s="131"/>
      <c r="BH15" s="131">
        <v>1</v>
      </c>
      <c r="BI15" s="131"/>
      <c r="BJ15" s="131"/>
      <c r="BK15" s="131"/>
      <c r="BL15" s="131"/>
      <c r="BM15" s="131"/>
      <c r="BN15" s="131"/>
      <c r="BO15" s="131"/>
      <c r="BP15" s="131"/>
      <c r="BQ15" s="131"/>
      <c r="BR15" s="131"/>
      <c r="BS15" s="132">
        <v>1</v>
      </c>
      <c r="BT15" s="132"/>
      <c r="BU15" s="131"/>
      <c r="BV15" s="131"/>
      <c r="BW15" s="131"/>
      <c r="BX15" s="131"/>
      <c r="BY15" s="131"/>
      <c r="BZ15" s="131"/>
      <c r="CA15" s="131"/>
      <c r="CB15" s="133"/>
      <c r="CC15" s="134">
        <f>COUNTIF(AA15:CB15,"&gt;-1")</f>
        <v>4</v>
      </c>
      <c r="CD15" s="135">
        <v>4</v>
      </c>
      <c r="CE15" s="136">
        <f>AVERAGE(AA15:CB15)</f>
        <v>1</v>
      </c>
      <c r="CF15" s="137">
        <f>ROUND(CE15*K15*$CF$3,0)</f>
        <v>70</v>
      </c>
      <c r="CG15" s="137">
        <f>ROUND(CE15*R15*$CG$3,0)</f>
        <v>0</v>
      </c>
    </row>
    <row r="16" spans="1:85" s="107" customFormat="1" x14ac:dyDescent="0.25">
      <c r="A16" s="196">
        <v>12</v>
      </c>
      <c r="B16" s="38" t="s">
        <v>71</v>
      </c>
      <c r="C16" s="39">
        <v>2012</v>
      </c>
      <c r="D16" s="39">
        <v>4</v>
      </c>
      <c r="E16" s="40" t="str">
        <f>CONCATENATE(B16,"/",C16,"/",D16)</f>
        <v>IS-AI/2012/4</v>
      </c>
      <c r="F16" s="155" t="s">
        <v>177</v>
      </c>
      <c r="G16" s="48" t="s">
        <v>47</v>
      </c>
      <c r="H16" s="41">
        <v>2</v>
      </c>
      <c r="I16" s="44"/>
      <c r="J16" s="44"/>
      <c r="K16" s="41">
        <f t="shared" si="3"/>
        <v>3</v>
      </c>
      <c r="L16" s="155" t="s">
        <v>178</v>
      </c>
      <c r="M16" s="155" t="s">
        <v>179</v>
      </c>
      <c r="N16" s="155" t="s">
        <v>180</v>
      </c>
      <c r="O16" s="155"/>
      <c r="P16" s="155"/>
      <c r="Q16" s="155"/>
      <c r="R16" s="44">
        <f t="shared" si="4"/>
        <v>1</v>
      </c>
      <c r="S16" s="43" t="s">
        <v>181</v>
      </c>
      <c r="T16" s="155"/>
      <c r="U16" s="155"/>
      <c r="V16" s="155"/>
      <c r="W16" s="155"/>
      <c r="X16" s="155"/>
      <c r="Y16" s="45">
        <f t="shared" si="5"/>
        <v>4</v>
      </c>
      <c r="Z16" s="49">
        <f t="shared" si="6"/>
        <v>4</v>
      </c>
      <c r="AA16" s="41"/>
      <c r="AB16" s="44"/>
      <c r="AC16" s="50"/>
      <c r="AD16" s="50"/>
      <c r="AE16" s="50"/>
      <c r="AF16" s="50"/>
      <c r="AG16" s="50"/>
      <c r="AH16" s="50">
        <v>1</v>
      </c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>
        <v>1</v>
      </c>
      <c r="BC16" s="50"/>
      <c r="BD16" s="50"/>
      <c r="BE16" s="50"/>
      <c r="BF16" s="50"/>
      <c r="BG16" s="50"/>
      <c r="BH16" s="50"/>
      <c r="BI16" s="50"/>
      <c r="BJ16" s="50"/>
      <c r="BK16" s="50"/>
      <c r="BL16" s="50">
        <v>1</v>
      </c>
      <c r="BM16" s="50"/>
      <c r="BN16" s="50"/>
      <c r="BO16" s="50"/>
      <c r="BP16" s="50"/>
      <c r="BQ16" s="50"/>
      <c r="BR16" s="50"/>
      <c r="BS16" s="51"/>
      <c r="BT16" s="51"/>
      <c r="BU16" s="50"/>
      <c r="BV16" s="50"/>
      <c r="BW16" s="50"/>
      <c r="BX16" s="50">
        <v>1</v>
      </c>
      <c r="BY16" s="50"/>
      <c r="BZ16" s="50"/>
      <c r="CA16" s="50"/>
      <c r="CB16" s="46"/>
      <c r="CC16" s="106">
        <f>COUNTIF(AA16:CB16,"&gt;-1")</f>
        <v>4</v>
      </c>
      <c r="CD16" s="47">
        <v>4</v>
      </c>
      <c r="CE16" s="104">
        <f>AVERAGE(AA16:CB16)</f>
        <v>1</v>
      </c>
      <c r="CF16" s="105">
        <f>ROUND(CE16*K16*$CF$3,0)</f>
        <v>105</v>
      </c>
      <c r="CG16" s="105">
        <f>ROUND(CE16*R16*$CG$3,0)</f>
        <v>25</v>
      </c>
    </row>
    <row r="17" spans="1:85" s="107" customFormat="1" x14ac:dyDescent="0.25">
      <c r="A17" s="196">
        <v>13</v>
      </c>
      <c r="B17" s="38" t="s">
        <v>71</v>
      </c>
      <c r="C17" s="39">
        <v>2012</v>
      </c>
      <c r="D17" s="39">
        <v>13</v>
      </c>
      <c r="E17" s="40" t="str">
        <f>CONCATENATE(B17,"/",C17,"/",D17)</f>
        <v>IS-AI/2012/13</v>
      </c>
      <c r="F17" s="158" t="s">
        <v>76</v>
      </c>
      <c r="G17" s="48" t="s">
        <v>21</v>
      </c>
      <c r="H17" s="41">
        <v>2</v>
      </c>
      <c r="I17" s="44"/>
      <c r="J17" s="44"/>
      <c r="K17" s="41">
        <f t="shared" si="3"/>
        <v>1</v>
      </c>
      <c r="L17" s="155" t="s">
        <v>77</v>
      </c>
      <c r="M17" s="155"/>
      <c r="N17" s="155"/>
      <c r="O17" s="155"/>
      <c r="P17" s="155"/>
      <c r="Q17" s="155"/>
      <c r="R17" s="44">
        <f t="shared" si="4"/>
        <v>0</v>
      </c>
      <c r="S17" s="155"/>
      <c r="T17" s="158"/>
      <c r="U17" s="158"/>
      <c r="V17" s="155"/>
      <c r="W17" s="155"/>
      <c r="X17" s="155"/>
      <c r="Y17" s="45">
        <f t="shared" si="5"/>
        <v>1</v>
      </c>
      <c r="Z17" s="49">
        <f t="shared" si="6"/>
        <v>3</v>
      </c>
      <c r="AA17" s="41"/>
      <c r="AB17" s="44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>
        <v>1</v>
      </c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50">
        <v>1</v>
      </c>
      <c r="BH17" s="50"/>
      <c r="BI17" s="50"/>
      <c r="BJ17" s="50"/>
      <c r="BK17" s="50"/>
      <c r="BL17" s="50"/>
      <c r="BM17" s="50"/>
      <c r="BN17" s="50"/>
      <c r="BO17" s="50"/>
      <c r="BP17" s="50"/>
      <c r="BQ17" s="50"/>
      <c r="BR17" s="50"/>
      <c r="BS17" s="51"/>
      <c r="BT17" s="51"/>
      <c r="BU17" s="50"/>
      <c r="BV17" s="50"/>
      <c r="BW17" s="50"/>
      <c r="BX17" s="50"/>
      <c r="BY17" s="50"/>
      <c r="BZ17" s="50"/>
      <c r="CA17" s="50">
        <v>1</v>
      </c>
      <c r="CB17" s="46"/>
      <c r="CC17" s="106">
        <f>COUNTIF(AA17:CB17,"&gt;-1")</f>
        <v>3</v>
      </c>
      <c r="CD17" s="47">
        <v>3</v>
      </c>
      <c r="CE17" s="104">
        <f>AVERAGE(AA17:CB17)</f>
        <v>1</v>
      </c>
      <c r="CF17" s="105">
        <f>ROUND(CE17*K17*$CF$3,0)</f>
        <v>35</v>
      </c>
      <c r="CG17" s="105">
        <f>ROUND(CE17*R17*$CG$3,0)</f>
        <v>0</v>
      </c>
    </row>
    <row r="18" spans="1:85" s="107" customFormat="1" x14ac:dyDescent="0.25">
      <c r="A18" s="196">
        <v>14</v>
      </c>
      <c r="B18" s="38" t="s">
        <v>71</v>
      </c>
      <c r="C18" s="39">
        <v>2011</v>
      </c>
      <c r="D18" s="39">
        <v>8</v>
      </c>
      <c r="E18" s="40" t="str">
        <f>CONCATENATE(B18,"/",C18,"/",D18)</f>
        <v>IS-AI/2011/8</v>
      </c>
      <c r="F18" s="155" t="s">
        <v>121</v>
      </c>
      <c r="G18" s="48" t="s">
        <v>36</v>
      </c>
      <c r="H18" s="41">
        <v>2</v>
      </c>
      <c r="I18" s="44"/>
      <c r="J18" s="44"/>
      <c r="K18" s="41">
        <f t="shared" si="3"/>
        <v>5</v>
      </c>
      <c r="L18" s="42" t="s">
        <v>122</v>
      </c>
      <c r="M18" s="42" t="s">
        <v>123</v>
      </c>
      <c r="N18" s="155" t="s">
        <v>124</v>
      </c>
      <c r="O18" s="155" t="s">
        <v>125</v>
      </c>
      <c r="P18" s="155" t="s">
        <v>126</v>
      </c>
      <c r="Q18" s="155"/>
      <c r="R18" s="44">
        <f t="shared" si="4"/>
        <v>2</v>
      </c>
      <c r="S18" s="155" t="s">
        <v>127</v>
      </c>
      <c r="T18" s="155" t="s">
        <v>128</v>
      </c>
      <c r="U18" s="155"/>
      <c r="V18" s="155"/>
      <c r="W18" s="155"/>
      <c r="X18" s="155"/>
      <c r="Y18" s="45">
        <f t="shared" si="5"/>
        <v>7</v>
      </c>
      <c r="Z18" s="49">
        <f t="shared" si="6"/>
        <v>4</v>
      </c>
      <c r="AA18" s="41"/>
      <c r="AB18" s="44"/>
      <c r="AC18" s="50"/>
      <c r="AD18" s="50"/>
      <c r="AE18" s="50"/>
      <c r="AF18" s="50"/>
      <c r="AG18" s="50"/>
      <c r="AH18" s="50"/>
      <c r="AI18" s="50"/>
      <c r="AJ18" s="50"/>
      <c r="AK18" s="50"/>
      <c r="AL18" s="50">
        <v>1</v>
      </c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>
        <v>1</v>
      </c>
      <c r="BH18" s="50"/>
      <c r="BI18" s="50"/>
      <c r="BJ18" s="50"/>
      <c r="BK18" s="50"/>
      <c r="BL18" s="50">
        <v>1</v>
      </c>
      <c r="BM18" s="50"/>
      <c r="BN18" s="50"/>
      <c r="BO18" s="50"/>
      <c r="BP18" s="50"/>
      <c r="BQ18" s="50">
        <v>1</v>
      </c>
      <c r="BR18" s="50"/>
      <c r="BS18" s="51"/>
      <c r="BT18" s="51"/>
      <c r="BU18" s="50"/>
      <c r="BV18" s="50"/>
      <c r="BW18" s="50"/>
      <c r="BX18" s="50"/>
      <c r="BY18" s="50"/>
      <c r="BZ18" s="50"/>
      <c r="CA18" s="50"/>
      <c r="CB18" s="46"/>
      <c r="CC18" s="106">
        <f>COUNTIF(AA18:CB18,"&gt;-1")</f>
        <v>4</v>
      </c>
      <c r="CD18" s="47">
        <v>4</v>
      </c>
      <c r="CE18" s="104">
        <f>AVERAGE(AA18:CB18)</f>
        <v>1</v>
      </c>
      <c r="CF18" s="105">
        <f>ROUND(CE18*K18*$CF$3,0)</f>
        <v>175</v>
      </c>
      <c r="CG18" s="105">
        <f>ROUND(CE18*R18*$CG$3,0)</f>
        <v>50</v>
      </c>
    </row>
    <row r="19" spans="1:85" s="107" customFormat="1" x14ac:dyDescent="0.25">
      <c r="A19" s="196">
        <v>15</v>
      </c>
      <c r="B19" s="138" t="s">
        <v>71</v>
      </c>
      <c r="C19" s="139"/>
      <c r="D19" s="139"/>
      <c r="E19" s="140"/>
      <c r="F19" s="156" t="s">
        <v>267</v>
      </c>
      <c r="G19" s="142" t="s">
        <v>344</v>
      </c>
      <c r="H19" s="113">
        <v>2</v>
      </c>
      <c r="I19" s="114"/>
      <c r="J19" s="114"/>
      <c r="K19" s="113">
        <f t="shared" si="3"/>
        <v>0</v>
      </c>
      <c r="L19" s="156"/>
      <c r="M19" s="156"/>
      <c r="N19" s="156"/>
      <c r="O19" s="156"/>
      <c r="P19" s="156"/>
      <c r="Q19" s="156"/>
      <c r="R19" s="144">
        <f t="shared" si="4"/>
        <v>2</v>
      </c>
      <c r="S19" s="156" t="s">
        <v>268</v>
      </c>
      <c r="T19" s="156" t="s">
        <v>269</v>
      </c>
      <c r="U19" s="156"/>
      <c r="V19" s="156"/>
      <c r="W19" s="156"/>
      <c r="X19" s="156"/>
      <c r="Y19" s="145">
        <f t="shared" si="5"/>
        <v>2</v>
      </c>
      <c r="Z19" s="49">
        <f t="shared" si="6"/>
        <v>5</v>
      </c>
      <c r="AA19" s="41"/>
      <c r="AB19" s="44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>
        <v>1</v>
      </c>
      <c r="AS19" s="50"/>
      <c r="AT19" s="50"/>
      <c r="AU19" s="50"/>
      <c r="AV19" s="50"/>
      <c r="AW19" s="50"/>
      <c r="AX19" s="50">
        <v>1</v>
      </c>
      <c r="AY19" s="50"/>
      <c r="AZ19" s="50">
        <v>1</v>
      </c>
      <c r="BA19" s="50"/>
      <c r="BB19" s="50"/>
      <c r="BC19" s="50"/>
      <c r="BD19" s="50"/>
      <c r="BE19" s="50"/>
      <c r="BF19" s="50"/>
      <c r="BG19" s="50"/>
      <c r="BH19" s="50">
        <v>1</v>
      </c>
      <c r="BI19" s="50"/>
      <c r="BJ19" s="50"/>
      <c r="BK19" s="50"/>
      <c r="BL19" s="50"/>
      <c r="BM19" s="50"/>
      <c r="BN19" s="50"/>
      <c r="BO19" s="50"/>
      <c r="BP19" s="50"/>
      <c r="BQ19" s="50"/>
      <c r="BR19" s="50"/>
      <c r="BS19" s="51"/>
      <c r="BT19" s="51"/>
      <c r="BU19" s="50"/>
      <c r="BV19" s="50"/>
      <c r="BW19" s="50"/>
      <c r="BX19" s="50">
        <v>1</v>
      </c>
      <c r="BY19" s="50"/>
      <c r="BZ19" s="50"/>
      <c r="CA19" s="50"/>
      <c r="CB19" s="46"/>
      <c r="CC19" s="106">
        <f>COUNTIF(AA19:CB19,"&gt;-1")</f>
        <v>5</v>
      </c>
      <c r="CD19" s="47">
        <v>5</v>
      </c>
      <c r="CE19" s="104">
        <f>AVERAGE(AA19:CB19)</f>
        <v>1</v>
      </c>
      <c r="CF19" s="105">
        <f>ROUND(CE19*K19*$CF$3,0)</f>
        <v>0</v>
      </c>
      <c r="CG19" s="105">
        <f>ROUND(CE19*R19*$CG$3,0)</f>
        <v>50</v>
      </c>
    </row>
    <row r="20" spans="1:85" s="107" customFormat="1" x14ac:dyDescent="0.25">
      <c r="A20" s="195">
        <v>16</v>
      </c>
      <c r="B20" s="38" t="s">
        <v>71</v>
      </c>
      <c r="C20" s="39">
        <v>2011</v>
      </c>
      <c r="D20" s="39">
        <v>13</v>
      </c>
      <c r="E20" s="40" t="str">
        <f t="shared" ref="E20:E28" si="7">CONCATENATE(B20,"/",C20,"/",D20)</f>
        <v>IS-AI/2011/13</v>
      </c>
      <c r="F20" s="155" t="s">
        <v>201</v>
      </c>
      <c r="G20" s="48" t="s">
        <v>352</v>
      </c>
      <c r="H20" s="41">
        <v>2</v>
      </c>
      <c r="I20" s="44"/>
      <c r="J20" s="44"/>
      <c r="K20" s="41">
        <f t="shared" si="3"/>
        <v>2</v>
      </c>
      <c r="L20" s="155" t="s">
        <v>202</v>
      </c>
      <c r="M20" s="155" t="s">
        <v>203</v>
      </c>
      <c r="N20" s="155"/>
      <c r="O20" s="155"/>
      <c r="P20" s="155"/>
      <c r="Q20" s="155"/>
      <c r="R20" s="44">
        <f t="shared" si="4"/>
        <v>0</v>
      </c>
      <c r="S20" s="155"/>
      <c r="T20" s="155"/>
      <c r="U20" s="155"/>
      <c r="V20" s="155"/>
      <c r="W20" s="155"/>
      <c r="X20" s="155"/>
      <c r="Y20" s="45">
        <f t="shared" si="5"/>
        <v>2</v>
      </c>
      <c r="Z20" s="49">
        <f t="shared" si="6"/>
        <v>6</v>
      </c>
      <c r="AA20" s="127"/>
      <c r="AB20" s="128"/>
      <c r="AC20" s="131"/>
      <c r="AD20" s="131"/>
      <c r="AE20" s="131"/>
      <c r="AF20" s="131"/>
      <c r="AG20" s="131"/>
      <c r="AH20" s="131"/>
      <c r="AI20" s="131"/>
      <c r="AJ20" s="131"/>
      <c r="AK20" s="131"/>
      <c r="AL20" s="131"/>
      <c r="AM20" s="131"/>
      <c r="AN20" s="131"/>
      <c r="AO20" s="131"/>
      <c r="AP20" s="131"/>
      <c r="AQ20" s="131"/>
      <c r="AR20" s="131"/>
      <c r="AS20" s="131"/>
      <c r="AT20" s="131"/>
      <c r="AU20" s="131"/>
      <c r="AV20" s="131"/>
      <c r="AW20" s="131"/>
      <c r="AX20" s="131"/>
      <c r="AY20" s="131"/>
      <c r="AZ20" s="131"/>
      <c r="BA20" s="131"/>
      <c r="BB20" s="131"/>
      <c r="BC20" s="131">
        <v>1</v>
      </c>
      <c r="BD20" s="131"/>
      <c r="BE20" s="131"/>
      <c r="BF20" s="131">
        <v>1</v>
      </c>
      <c r="BG20" s="131"/>
      <c r="BH20" s="131">
        <v>1</v>
      </c>
      <c r="BI20" s="131"/>
      <c r="BJ20" s="131"/>
      <c r="BK20" s="131"/>
      <c r="BL20" s="131"/>
      <c r="BM20" s="131"/>
      <c r="BN20" s="131"/>
      <c r="BO20" s="131"/>
      <c r="BP20" s="131">
        <v>1</v>
      </c>
      <c r="BQ20" s="131"/>
      <c r="BR20" s="131"/>
      <c r="BS20" s="132"/>
      <c r="BT20" s="132"/>
      <c r="BU20" s="131">
        <v>1</v>
      </c>
      <c r="BV20" s="131">
        <v>1</v>
      </c>
      <c r="BW20" s="131"/>
      <c r="BX20" s="131"/>
      <c r="BY20" s="131"/>
      <c r="BZ20" s="131"/>
      <c r="CA20" s="131"/>
      <c r="CB20" s="133"/>
      <c r="CC20" s="134">
        <f>COUNTIF(AA20:CB20,"&gt;-1")</f>
        <v>6</v>
      </c>
      <c r="CD20" s="135">
        <v>6</v>
      </c>
      <c r="CE20" s="136">
        <f>AVERAGE(AA20:CB20)</f>
        <v>1</v>
      </c>
      <c r="CF20" s="137">
        <f>ROUND(CE20*K20*$CF$3,0)</f>
        <v>70</v>
      </c>
      <c r="CG20" s="137">
        <f>ROUND(CE20*R20*$CG$3,0)</f>
        <v>0</v>
      </c>
    </row>
    <row r="21" spans="1:85" s="107" customFormat="1" x14ac:dyDescent="0.25">
      <c r="A21" s="196">
        <v>17</v>
      </c>
      <c r="B21" s="38" t="s">
        <v>71</v>
      </c>
      <c r="C21" s="39">
        <v>2011</v>
      </c>
      <c r="D21" s="39">
        <v>6</v>
      </c>
      <c r="E21" s="40" t="str">
        <f t="shared" si="7"/>
        <v>IS-AI/2011/6</v>
      </c>
      <c r="F21" s="155" t="s">
        <v>193</v>
      </c>
      <c r="G21" s="48" t="s">
        <v>49</v>
      </c>
      <c r="H21" s="41">
        <v>2</v>
      </c>
      <c r="I21" s="44"/>
      <c r="J21" s="44"/>
      <c r="K21" s="41">
        <f t="shared" si="3"/>
        <v>2</v>
      </c>
      <c r="L21" s="155" t="s">
        <v>194</v>
      </c>
      <c r="M21" s="155" t="s">
        <v>195</v>
      </c>
      <c r="N21" s="155"/>
      <c r="O21" s="155"/>
      <c r="P21" s="155"/>
      <c r="Q21" s="155"/>
      <c r="R21" s="44">
        <f t="shared" si="4"/>
        <v>0</v>
      </c>
      <c r="S21" s="155"/>
      <c r="T21" s="155"/>
      <c r="U21" s="155"/>
      <c r="V21" s="155"/>
      <c r="W21" s="155"/>
      <c r="X21" s="155"/>
      <c r="Y21" s="45">
        <f t="shared" si="5"/>
        <v>2</v>
      </c>
      <c r="Z21" s="49">
        <f t="shared" si="6"/>
        <v>3</v>
      </c>
      <c r="AA21" s="41"/>
      <c r="AB21" s="44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>
        <v>1</v>
      </c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>
        <v>1</v>
      </c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0"/>
      <c r="BR21" s="50"/>
      <c r="BS21" s="51"/>
      <c r="BT21" s="51"/>
      <c r="BU21" s="50"/>
      <c r="BV21" s="50">
        <v>1</v>
      </c>
      <c r="BW21" s="50"/>
      <c r="BX21" s="50"/>
      <c r="BY21" s="50"/>
      <c r="BZ21" s="50"/>
      <c r="CA21" s="50"/>
      <c r="CB21" s="46"/>
      <c r="CC21" s="106">
        <f>COUNTIF(AA21:CB21,"&gt;-1")</f>
        <v>3</v>
      </c>
      <c r="CD21" s="47">
        <v>3</v>
      </c>
      <c r="CE21" s="104">
        <f>AVERAGE(AA21:CB21)</f>
        <v>1</v>
      </c>
      <c r="CF21" s="105">
        <f>ROUND(CE21*K21*$CF$3,0)</f>
        <v>70</v>
      </c>
      <c r="CG21" s="105">
        <f>ROUND(CE21*R21*$CG$3,0)</f>
        <v>0</v>
      </c>
    </row>
    <row r="22" spans="1:85" s="107" customFormat="1" x14ac:dyDescent="0.25">
      <c r="A22" s="195">
        <v>18</v>
      </c>
      <c r="B22" s="38" t="s">
        <v>71</v>
      </c>
      <c r="C22" s="39">
        <v>2011</v>
      </c>
      <c r="D22" s="39">
        <v>9</v>
      </c>
      <c r="E22" s="40" t="str">
        <f t="shared" si="7"/>
        <v>IS-AI/2011/9</v>
      </c>
      <c r="F22" s="155" t="s">
        <v>188</v>
      </c>
      <c r="G22" s="48" t="s">
        <v>49</v>
      </c>
      <c r="H22" s="41">
        <v>2</v>
      </c>
      <c r="I22" s="44"/>
      <c r="J22" s="44"/>
      <c r="K22" s="41">
        <f t="shared" si="3"/>
        <v>1</v>
      </c>
      <c r="L22" s="42" t="s">
        <v>189</v>
      </c>
      <c r="M22" s="42"/>
      <c r="N22" s="42"/>
      <c r="O22" s="155"/>
      <c r="P22" s="155"/>
      <c r="Q22" s="155"/>
      <c r="R22" s="44">
        <f t="shared" si="4"/>
        <v>0</v>
      </c>
      <c r="S22" s="155"/>
      <c r="T22" s="155"/>
      <c r="U22" s="155"/>
      <c r="V22" s="155"/>
      <c r="W22" s="155"/>
      <c r="X22" s="155"/>
      <c r="Y22" s="45">
        <f t="shared" si="5"/>
        <v>1</v>
      </c>
      <c r="Z22" s="49">
        <f t="shared" si="6"/>
        <v>4</v>
      </c>
      <c r="AA22" s="41"/>
      <c r="AB22" s="44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>
        <v>1</v>
      </c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  <c r="BM22" s="50">
        <v>1</v>
      </c>
      <c r="BN22" s="50"/>
      <c r="BO22" s="50"/>
      <c r="BP22" s="50"/>
      <c r="BQ22" s="50"/>
      <c r="BR22" s="50"/>
      <c r="BS22" s="51">
        <v>1</v>
      </c>
      <c r="BT22" s="51"/>
      <c r="BU22" s="50"/>
      <c r="BV22" s="50"/>
      <c r="BW22" s="50"/>
      <c r="BX22" s="50"/>
      <c r="BY22" s="50"/>
      <c r="BZ22" s="50"/>
      <c r="CA22" s="50">
        <v>1</v>
      </c>
      <c r="CB22" s="46"/>
      <c r="CC22" s="106">
        <f>COUNTIF(AA22:CB22,"&gt;-1")</f>
        <v>4</v>
      </c>
      <c r="CD22" s="47">
        <v>4</v>
      </c>
      <c r="CE22" s="104">
        <f>AVERAGE(AA22:CB22)</f>
        <v>1</v>
      </c>
      <c r="CF22" s="105">
        <f>ROUND(CE22*K22*$CF$3,0)</f>
        <v>35</v>
      </c>
      <c r="CG22" s="105">
        <f>ROUND(CE22*R22*$CG$3,0)</f>
        <v>0</v>
      </c>
    </row>
    <row r="23" spans="1:85" s="107" customFormat="1" x14ac:dyDescent="0.25">
      <c r="A23" s="196">
        <v>19</v>
      </c>
      <c r="B23" s="38" t="s">
        <v>71</v>
      </c>
      <c r="C23" s="39">
        <v>2012</v>
      </c>
      <c r="D23" s="39">
        <v>16</v>
      </c>
      <c r="E23" s="40" t="str">
        <f t="shared" si="7"/>
        <v>IS-AI/2012/16</v>
      </c>
      <c r="F23" s="155" t="s">
        <v>231</v>
      </c>
      <c r="G23" s="48" t="s">
        <v>223</v>
      </c>
      <c r="H23" s="41">
        <v>2</v>
      </c>
      <c r="I23" s="44"/>
      <c r="J23" s="44"/>
      <c r="K23" s="41">
        <f t="shared" si="3"/>
        <v>5</v>
      </c>
      <c r="L23" s="155" t="s">
        <v>232</v>
      </c>
      <c r="M23" s="155" t="s">
        <v>233</v>
      </c>
      <c r="N23" s="42" t="s">
        <v>234</v>
      </c>
      <c r="O23" s="155" t="s">
        <v>235</v>
      </c>
      <c r="P23" s="155" t="s">
        <v>236</v>
      </c>
      <c r="Q23" s="155"/>
      <c r="R23" s="44">
        <f t="shared" si="4"/>
        <v>2</v>
      </c>
      <c r="S23" s="154" t="s">
        <v>237</v>
      </c>
      <c r="T23" s="154" t="s">
        <v>238</v>
      </c>
      <c r="U23" s="155"/>
      <c r="V23" s="155"/>
      <c r="W23" s="155"/>
      <c r="X23" s="155"/>
      <c r="Y23" s="45">
        <f t="shared" si="5"/>
        <v>7</v>
      </c>
      <c r="Z23" s="49">
        <f t="shared" si="6"/>
        <v>5</v>
      </c>
      <c r="AA23" s="41"/>
      <c r="AB23" s="44"/>
      <c r="AC23" s="50"/>
      <c r="AD23" s="50"/>
      <c r="AE23" s="50"/>
      <c r="AF23" s="50"/>
      <c r="AG23" s="50">
        <v>1</v>
      </c>
      <c r="AH23" s="50"/>
      <c r="AI23" s="50"/>
      <c r="AJ23" s="50"/>
      <c r="AK23" s="50"/>
      <c r="AL23" s="50"/>
      <c r="AM23" s="50"/>
      <c r="AN23" s="50"/>
      <c r="AO23" s="50"/>
      <c r="AP23" s="50">
        <v>1</v>
      </c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>
        <v>1</v>
      </c>
      <c r="BF23" s="50"/>
      <c r="BG23" s="50"/>
      <c r="BH23" s="50"/>
      <c r="BI23" s="50"/>
      <c r="BJ23" s="50"/>
      <c r="BK23" s="50"/>
      <c r="BL23" s="50"/>
      <c r="BM23" s="50">
        <v>1</v>
      </c>
      <c r="BN23" s="50"/>
      <c r="BO23" s="50"/>
      <c r="BP23" s="50"/>
      <c r="BQ23" s="50"/>
      <c r="BR23" s="50"/>
      <c r="BS23" s="51"/>
      <c r="BT23" s="51">
        <v>1</v>
      </c>
      <c r="BU23" s="50"/>
      <c r="BV23" s="50"/>
      <c r="BW23" s="50"/>
      <c r="BX23" s="50"/>
      <c r="BY23" s="50"/>
      <c r="BZ23" s="50"/>
      <c r="CA23" s="50"/>
      <c r="CB23" s="46"/>
      <c r="CC23" s="106">
        <f>COUNTIF(AA23:CB23,"&gt;-1")</f>
        <v>5</v>
      </c>
      <c r="CD23" s="47">
        <v>5</v>
      </c>
      <c r="CE23" s="104">
        <f>AVERAGE(AA23:CB23)</f>
        <v>1</v>
      </c>
      <c r="CF23" s="105">
        <f>ROUND(CE23*K23*$CF$3,0)</f>
        <v>175</v>
      </c>
      <c r="CG23" s="105">
        <f>ROUND(CE23*R23*$CG$3,0)</f>
        <v>50</v>
      </c>
    </row>
    <row r="24" spans="1:85" s="107" customFormat="1" x14ac:dyDescent="0.25">
      <c r="A24" s="195">
        <v>20</v>
      </c>
      <c r="B24" s="108" t="s">
        <v>97</v>
      </c>
      <c r="C24" s="109">
        <v>2011</v>
      </c>
      <c r="D24" s="109">
        <v>21</v>
      </c>
      <c r="E24" s="110" t="str">
        <f t="shared" si="7"/>
        <v>IS-SPR/2011/21</v>
      </c>
      <c r="F24" s="111" t="s">
        <v>112</v>
      </c>
      <c r="G24" s="112" t="s">
        <v>113</v>
      </c>
      <c r="H24" s="113">
        <v>2</v>
      </c>
      <c r="I24" s="114"/>
      <c r="J24" s="114"/>
      <c r="K24" s="113">
        <f t="shared" si="3"/>
        <v>6</v>
      </c>
      <c r="L24" s="111" t="s">
        <v>114</v>
      </c>
      <c r="M24" s="111" t="s">
        <v>115</v>
      </c>
      <c r="N24" s="111" t="s">
        <v>116</v>
      </c>
      <c r="O24" s="111" t="s">
        <v>117</v>
      </c>
      <c r="P24" s="111" t="s">
        <v>118</v>
      </c>
      <c r="Q24" s="111" t="s">
        <v>119</v>
      </c>
      <c r="R24" s="114">
        <f t="shared" si="4"/>
        <v>1</v>
      </c>
      <c r="S24" s="111" t="s">
        <v>120</v>
      </c>
      <c r="T24" s="111"/>
      <c r="U24" s="111"/>
      <c r="V24" s="111"/>
      <c r="W24" s="111"/>
      <c r="X24" s="111"/>
      <c r="Y24" s="115">
        <f t="shared" si="5"/>
        <v>7</v>
      </c>
      <c r="Z24" s="49">
        <f t="shared" si="6"/>
        <v>6</v>
      </c>
      <c r="AA24" s="41">
        <v>1</v>
      </c>
      <c r="AB24" s="44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>
        <v>1</v>
      </c>
      <c r="AT24" s="50"/>
      <c r="AU24" s="50"/>
      <c r="AV24" s="50"/>
      <c r="AW24" s="50"/>
      <c r="AX24" s="50"/>
      <c r="AY24" s="50"/>
      <c r="AZ24" s="50"/>
      <c r="BA24" s="50"/>
      <c r="BB24" s="50">
        <v>1</v>
      </c>
      <c r="BC24" s="50"/>
      <c r="BD24" s="50"/>
      <c r="BE24" s="50"/>
      <c r="BF24" s="50"/>
      <c r="BG24" s="50"/>
      <c r="BH24" s="50"/>
      <c r="BI24" s="50">
        <v>1</v>
      </c>
      <c r="BJ24" s="50"/>
      <c r="BK24" s="50">
        <v>1</v>
      </c>
      <c r="BL24" s="50"/>
      <c r="BM24" s="50"/>
      <c r="BN24" s="50"/>
      <c r="BO24" s="50"/>
      <c r="BP24" s="50"/>
      <c r="BQ24" s="50"/>
      <c r="BR24" s="50"/>
      <c r="BS24" s="51"/>
      <c r="BT24" s="51"/>
      <c r="BU24" s="50"/>
      <c r="BV24" s="50"/>
      <c r="BW24" s="50"/>
      <c r="BX24" s="50"/>
      <c r="BY24" s="50"/>
      <c r="BZ24" s="50">
        <v>1</v>
      </c>
      <c r="CA24" s="50"/>
      <c r="CB24" s="46"/>
      <c r="CC24" s="106">
        <f>COUNTIF(AA24:CB24,"&gt;-1")</f>
        <v>6</v>
      </c>
      <c r="CD24" s="47">
        <v>6</v>
      </c>
      <c r="CE24" s="104">
        <f>AVERAGE(AA24:CB24)</f>
        <v>1</v>
      </c>
      <c r="CF24" s="105">
        <f>ROUND(CE24*K24*$CF$3,0)</f>
        <v>210</v>
      </c>
      <c r="CG24" s="105">
        <f>ROUND(CE24*R24*$CG$3,0)</f>
        <v>25</v>
      </c>
    </row>
    <row r="25" spans="1:85" s="107" customFormat="1" x14ac:dyDescent="0.25">
      <c r="A25" s="196">
        <v>21</v>
      </c>
      <c r="B25" s="38" t="s">
        <v>71</v>
      </c>
      <c r="C25" s="39">
        <v>2011</v>
      </c>
      <c r="D25" s="39">
        <v>4</v>
      </c>
      <c r="E25" s="40" t="str">
        <f t="shared" si="7"/>
        <v>IS-AI/2011/4</v>
      </c>
      <c r="F25" s="155" t="s">
        <v>152</v>
      </c>
      <c r="G25" s="48" t="s">
        <v>58</v>
      </c>
      <c r="H25" s="41">
        <v>2</v>
      </c>
      <c r="I25" s="44"/>
      <c r="J25" s="44"/>
      <c r="K25" s="41">
        <f t="shared" si="3"/>
        <v>3</v>
      </c>
      <c r="L25" s="42" t="s">
        <v>153</v>
      </c>
      <c r="M25" s="42" t="s">
        <v>154</v>
      </c>
      <c r="N25" s="155" t="s">
        <v>155</v>
      </c>
      <c r="O25" s="155"/>
      <c r="P25" s="155"/>
      <c r="Q25" s="155"/>
      <c r="R25" s="44">
        <f t="shared" si="4"/>
        <v>3</v>
      </c>
      <c r="S25" s="155" t="s">
        <v>156</v>
      </c>
      <c r="T25" s="155" t="s">
        <v>157</v>
      </c>
      <c r="U25" s="155" t="s">
        <v>158</v>
      </c>
      <c r="V25" s="155"/>
      <c r="W25" s="155"/>
      <c r="X25" s="155"/>
      <c r="Y25" s="45">
        <f t="shared" si="5"/>
        <v>6</v>
      </c>
      <c r="Z25" s="49">
        <f t="shared" si="6"/>
        <v>4</v>
      </c>
      <c r="AA25" s="113"/>
      <c r="AB25" s="114"/>
      <c r="AC25" s="117"/>
      <c r="AD25" s="117"/>
      <c r="AE25" s="117">
        <v>1</v>
      </c>
      <c r="AF25" s="117"/>
      <c r="AG25" s="117"/>
      <c r="AH25" s="117"/>
      <c r="AI25" s="117"/>
      <c r="AJ25" s="117"/>
      <c r="AK25" s="117"/>
      <c r="AL25" s="117"/>
      <c r="AM25" s="117"/>
      <c r="AN25" s="117">
        <v>1</v>
      </c>
      <c r="AO25" s="117"/>
      <c r="AP25" s="117">
        <v>1</v>
      </c>
      <c r="AQ25" s="117"/>
      <c r="AR25" s="117"/>
      <c r="AS25" s="117"/>
      <c r="AT25" s="117"/>
      <c r="AU25" s="117"/>
      <c r="AV25" s="117"/>
      <c r="AW25" s="117"/>
      <c r="AX25" s="117"/>
      <c r="AY25" s="117"/>
      <c r="AZ25" s="117"/>
      <c r="BA25" s="117"/>
      <c r="BB25" s="117"/>
      <c r="BC25" s="117"/>
      <c r="BD25" s="117"/>
      <c r="BE25" s="117"/>
      <c r="BF25" s="117"/>
      <c r="BG25" s="117"/>
      <c r="BH25" s="117"/>
      <c r="BI25" s="117"/>
      <c r="BJ25" s="117"/>
      <c r="BK25" s="117"/>
      <c r="BL25" s="117"/>
      <c r="BM25" s="117"/>
      <c r="BN25" s="117"/>
      <c r="BO25" s="117"/>
      <c r="BP25" s="117"/>
      <c r="BQ25" s="117"/>
      <c r="BR25" s="117"/>
      <c r="BS25" s="118">
        <v>1</v>
      </c>
      <c r="BT25" s="118"/>
      <c r="BU25" s="117"/>
      <c r="BV25" s="117"/>
      <c r="BW25" s="117"/>
      <c r="BX25" s="117"/>
      <c r="BY25" s="117"/>
      <c r="BZ25" s="117"/>
      <c r="CA25" s="117"/>
      <c r="CB25" s="119"/>
      <c r="CC25" s="106">
        <f>COUNTIF(AA25:CB25,"&gt;-1")</f>
        <v>4</v>
      </c>
      <c r="CD25" s="120">
        <v>4</v>
      </c>
      <c r="CE25" s="121">
        <f>AVERAGE(AA25:CB25)</f>
        <v>1</v>
      </c>
      <c r="CF25" s="122">
        <f>ROUND(CE25*K25*$CF$3,0)</f>
        <v>105</v>
      </c>
      <c r="CG25" s="122">
        <f>ROUND(CE25*R25*$CG$3,0)</f>
        <v>75</v>
      </c>
    </row>
    <row r="26" spans="1:85" s="107" customFormat="1" x14ac:dyDescent="0.25">
      <c r="A26" s="195">
        <v>22</v>
      </c>
      <c r="B26" s="38" t="s">
        <v>71</v>
      </c>
      <c r="C26" s="39">
        <v>2012</v>
      </c>
      <c r="D26" s="39">
        <v>6</v>
      </c>
      <c r="E26" s="40" t="str">
        <f t="shared" si="7"/>
        <v>IS-AI/2012/6</v>
      </c>
      <c r="F26" s="155" t="s">
        <v>137</v>
      </c>
      <c r="G26" s="48" t="s">
        <v>138</v>
      </c>
      <c r="H26" s="41">
        <v>2</v>
      </c>
      <c r="I26" s="44"/>
      <c r="J26" s="44"/>
      <c r="K26" s="41">
        <f t="shared" si="3"/>
        <v>1</v>
      </c>
      <c r="L26" s="155" t="s">
        <v>139</v>
      </c>
      <c r="M26" s="155"/>
      <c r="N26" s="155"/>
      <c r="O26" s="43"/>
      <c r="P26" s="43"/>
      <c r="Q26" s="43"/>
      <c r="R26" s="44">
        <f t="shared" si="4"/>
        <v>1</v>
      </c>
      <c r="S26" s="43" t="s">
        <v>141</v>
      </c>
      <c r="T26" s="155"/>
      <c r="U26" s="155"/>
      <c r="V26" s="43"/>
      <c r="W26" s="43"/>
      <c r="X26" s="43"/>
      <c r="Y26" s="45">
        <f t="shared" si="5"/>
        <v>2</v>
      </c>
      <c r="Z26" s="49">
        <f t="shared" si="6"/>
        <v>3</v>
      </c>
      <c r="AA26" s="41"/>
      <c r="AB26" s="44"/>
      <c r="AC26" s="50"/>
      <c r="AD26" s="50"/>
      <c r="AE26" s="50"/>
      <c r="AF26" s="50"/>
      <c r="AG26" s="50"/>
      <c r="AH26" s="50"/>
      <c r="AI26" s="50">
        <v>1</v>
      </c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>
        <v>1</v>
      </c>
      <c r="BH26" s="50"/>
      <c r="BI26" s="50"/>
      <c r="BJ26" s="50"/>
      <c r="BK26" s="50"/>
      <c r="BL26" s="50"/>
      <c r="BM26" s="50"/>
      <c r="BN26" s="50"/>
      <c r="BO26" s="50"/>
      <c r="BP26" s="50"/>
      <c r="BQ26" s="50"/>
      <c r="BR26" s="50">
        <v>1</v>
      </c>
      <c r="BS26" s="51"/>
      <c r="BT26" s="51"/>
      <c r="BU26" s="50"/>
      <c r="BV26" s="50"/>
      <c r="BW26" s="50"/>
      <c r="BX26" s="50"/>
      <c r="BY26" s="50"/>
      <c r="BZ26" s="50"/>
      <c r="CA26" s="50"/>
      <c r="CB26" s="46"/>
      <c r="CC26" s="106">
        <f>COUNTIF(AA26:CB26,"&gt;-1")</f>
        <v>3</v>
      </c>
      <c r="CD26" s="47">
        <v>3</v>
      </c>
      <c r="CE26" s="104">
        <f>AVERAGE(AA26:CB26)</f>
        <v>1</v>
      </c>
      <c r="CF26" s="105">
        <f>ROUND(CE26*K26*$CF$3,0)</f>
        <v>35</v>
      </c>
      <c r="CG26" s="105">
        <f>ROUND(CE26*R26*$CG$3,0)</f>
        <v>25</v>
      </c>
    </row>
    <row r="27" spans="1:85" s="107" customFormat="1" x14ac:dyDescent="0.25">
      <c r="A27" s="196">
        <v>23</v>
      </c>
      <c r="B27" s="38" t="s">
        <v>71</v>
      </c>
      <c r="C27" s="39">
        <v>2011</v>
      </c>
      <c r="D27" s="39">
        <v>12</v>
      </c>
      <c r="E27" s="40" t="str">
        <f t="shared" si="7"/>
        <v>IS-AI/2011/12</v>
      </c>
      <c r="F27" s="43" t="s">
        <v>142</v>
      </c>
      <c r="G27" s="48" t="s">
        <v>143</v>
      </c>
      <c r="H27" s="41">
        <v>2</v>
      </c>
      <c r="I27" s="44"/>
      <c r="J27" s="44"/>
      <c r="K27" s="41">
        <f t="shared" si="3"/>
        <v>1</v>
      </c>
      <c r="L27" s="43" t="s">
        <v>144</v>
      </c>
      <c r="M27" s="155"/>
      <c r="N27" s="43"/>
      <c r="O27" s="43"/>
      <c r="P27" s="43"/>
      <c r="Q27" s="43"/>
      <c r="R27" s="44">
        <f t="shared" si="4"/>
        <v>1</v>
      </c>
      <c r="S27" s="155" t="s">
        <v>82</v>
      </c>
      <c r="T27" s="155"/>
      <c r="U27" s="43"/>
      <c r="V27" s="43"/>
      <c r="W27" s="43"/>
      <c r="X27" s="43"/>
      <c r="Y27" s="45">
        <f t="shared" si="5"/>
        <v>2</v>
      </c>
      <c r="Z27" s="49">
        <f t="shared" si="6"/>
        <v>3</v>
      </c>
      <c r="AA27" s="41"/>
      <c r="AB27" s="44"/>
      <c r="AC27" s="50"/>
      <c r="AD27" s="50"/>
      <c r="AE27" s="50"/>
      <c r="AF27" s="50"/>
      <c r="AG27" s="50">
        <v>1</v>
      </c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>
        <v>1</v>
      </c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  <c r="BJ27" s="50"/>
      <c r="BK27" s="50"/>
      <c r="BL27" s="50"/>
      <c r="BM27" s="50"/>
      <c r="BN27" s="50"/>
      <c r="BO27" s="50"/>
      <c r="BP27" s="50"/>
      <c r="BQ27" s="50"/>
      <c r="BR27" s="50"/>
      <c r="BS27" s="51"/>
      <c r="BT27" s="51"/>
      <c r="BU27" s="50"/>
      <c r="BV27" s="50"/>
      <c r="BW27" s="50">
        <v>1</v>
      </c>
      <c r="BX27" s="50"/>
      <c r="BY27" s="50"/>
      <c r="BZ27" s="50"/>
      <c r="CA27" s="50"/>
      <c r="CB27" s="46"/>
      <c r="CC27" s="106">
        <f>COUNTIF(AA27:CB27,"&gt;-1")</f>
        <v>3</v>
      </c>
      <c r="CD27" s="47">
        <v>3</v>
      </c>
      <c r="CE27" s="104">
        <f>AVERAGE(AA27:CB27)</f>
        <v>1</v>
      </c>
      <c r="CF27" s="105">
        <f>ROUND(CE27*K27*$CF$3,0)</f>
        <v>35</v>
      </c>
      <c r="CG27" s="105">
        <f>ROUND(CE27*R27*$CG$3,0)</f>
        <v>25</v>
      </c>
    </row>
    <row r="28" spans="1:85" s="107" customFormat="1" x14ac:dyDescent="0.25">
      <c r="A28" s="196">
        <v>24</v>
      </c>
      <c r="B28" s="38" t="s">
        <v>71</v>
      </c>
      <c r="C28" s="39">
        <v>2012</v>
      </c>
      <c r="D28" s="39">
        <v>5</v>
      </c>
      <c r="E28" s="40" t="str">
        <f t="shared" si="7"/>
        <v>IS-AI/2012/5</v>
      </c>
      <c r="F28" s="155" t="s">
        <v>72</v>
      </c>
      <c r="G28" s="48" t="s">
        <v>21</v>
      </c>
      <c r="H28" s="41">
        <v>2</v>
      </c>
      <c r="I28" s="44"/>
      <c r="J28" s="44"/>
      <c r="K28" s="41">
        <f t="shared" si="3"/>
        <v>1</v>
      </c>
      <c r="L28" s="42" t="s">
        <v>73</v>
      </c>
      <c r="M28" s="42"/>
      <c r="N28" s="155"/>
      <c r="O28" s="155"/>
      <c r="P28" s="155"/>
      <c r="Q28" s="155"/>
      <c r="R28" s="44">
        <f t="shared" si="4"/>
        <v>4</v>
      </c>
      <c r="S28" s="155" t="s">
        <v>74</v>
      </c>
      <c r="T28" s="155" t="s">
        <v>75</v>
      </c>
      <c r="U28" s="156" t="s">
        <v>274</v>
      </c>
      <c r="V28" s="43" t="s">
        <v>140</v>
      </c>
      <c r="W28" s="155"/>
      <c r="X28" s="155"/>
      <c r="Y28" s="45">
        <f t="shared" si="5"/>
        <v>5</v>
      </c>
      <c r="Z28" s="49">
        <f t="shared" si="6"/>
        <v>4</v>
      </c>
      <c r="AA28" s="41"/>
      <c r="AB28" s="44"/>
      <c r="AC28" s="50"/>
      <c r="AD28" s="50"/>
      <c r="AE28" s="50"/>
      <c r="AF28" s="50"/>
      <c r="AG28" s="50"/>
      <c r="AH28" s="50"/>
      <c r="AI28" s="50">
        <v>1</v>
      </c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>
        <v>1</v>
      </c>
      <c r="BH28" s="50"/>
      <c r="BI28" s="50"/>
      <c r="BJ28" s="50"/>
      <c r="BK28" s="50"/>
      <c r="BL28" s="50"/>
      <c r="BM28" s="50"/>
      <c r="BN28" s="50"/>
      <c r="BO28" s="50"/>
      <c r="BP28" s="50"/>
      <c r="BQ28" s="50"/>
      <c r="BR28" s="50">
        <v>1</v>
      </c>
      <c r="BS28" s="51"/>
      <c r="BT28" s="51"/>
      <c r="BU28" s="50"/>
      <c r="BV28" s="50"/>
      <c r="BW28" s="50"/>
      <c r="BX28" s="50"/>
      <c r="BY28" s="50"/>
      <c r="BZ28" s="50"/>
      <c r="CA28" s="50"/>
      <c r="CB28" s="46">
        <v>1</v>
      </c>
      <c r="CC28" s="106">
        <f>COUNTIF(AA28:CB28,"&gt;-1")</f>
        <v>4</v>
      </c>
      <c r="CD28" s="47">
        <v>4</v>
      </c>
      <c r="CE28" s="104">
        <f>AVERAGE(AA28:CB28)</f>
        <v>1</v>
      </c>
      <c r="CF28" s="105">
        <f>ROUND(CE28*K28*$CF$3,0)</f>
        <v>35</v>
      </c>
      <c r="CG28" s="105">
        <f>ROUND(CE28*R28*$CG$3,0)</f>
        <v>100</v>
      </c>
    </row>
    <row r="29" spans="1:85" s="107" customFormat="1" x14ac:dyDescent="0.25">
      <c r="A29" s="196">
        <v>25</v>
      </c>
      <c r="B29" s="138" t="s">
        <v>71</v>
      </c>
      <c r="C29" s="139"/>
      <c r="D29" s="139"/>
      <c r="E29" s="140"/>
      <c r="F29" s="156" t="s">
        <v>273</v>
      </c>
      <c r="G29" s="142" t="s">
        <v>343</v>
      </c>
      <c r="H29" s="113">
        <v>2</v>
      </c>
      <c r="I29" s="114"/>
      <c r="J29" s="114"/>
      <c r="K29" s="113">
        <f t="shared" si="3"/>
        <v>0</v>
      </c>
      <c r="L29" s="156"/>
      <c r="M29" s="156"/>
      <c r="N29" s="156"/>
      <c r="O29" s="156"/>
      <c r="P29" s="156"/>
      <c r="Q29" s="156"/>
      <c r="R29" s="144">
        <f t="shared" si="4"/>
        <v>1</v>
      </c>
      <c r="S29" s="156" t="s">
        <v>275</v>
      </c>
      <c r="T29" s="155"/>
      <c r="U29" s="156"/>
      <c r="V29" s="156"/>
      <c r="W29" s="156"/>
      <c r="X29" s="156"/>
      <c r="Y29" s="145">
        <f t="shared" si="5"/>
        <v>1</v>
      </c>
      <c r="Z29" s="49">
        <f t="shared" si="6"/>
        <v>3</v>
      </c>
      <c r="AA29" s="113"/>
      <c r="AB29" s="114"/>
      <c r="AC29" s="117"/>
      <c r="AD29" s="117"/>
      <c r="AE29" s="117"/>
      <c r="AF29" s="117"/>
      <c r="AG29" s="117"/>
      <c r="AH29" s="117"/>
      <c r="AI29" s="117">
        <v>1</v>
      </c>
      <c r="AJ29" s="117"/>
      <c r="AK29" s="117"/>
      <c r="AL29" s="117"/>
      <c r="AM29" s="117"/>
      <c r="AN29" s="117"/>
      <c r="AO29" s="117"/>
      <c r="AP29" s="117"/>
      <c r="AQ29" s="117"/>
      <c r="AR29" s="117"/>
      <c r="AS29" s="117"/>
      <c r="AT29" s="117"/>
      <c r="AU29" s="117"/>
      <c r="AV29" s="117"/>
      <c r="AW29" s="117"/>
      <c r="AX29" s="117"/>
      <c r="AY29" s="117"/>
      <c r="AZ29" s="117"/>
      <c r="BA29" s="117"/>
      <c r="BB29" s="117"/>
      <c r="BC29" s="117"/>
      <c r="BD29" s="117"/>
      <c r="BE29" s="117"/>
      <c r="BF29" s="117"/>
      <c r="BG29" s="117"/>
      <c r="BH29" s="117"/>
      <c r="BI29" s="117"/>
      <c r="BJ29" s="117"/>
      <c r="BK29" s="117"/>
      <c r="BL29" s="117"/>
      <c r="BM29" s="117"/>
      <c r="BN29" s="117"/>
      <c r="BO29" s="117"/>
      <c r="BP29" s="117"/>
      <c r="BQ29" s="117"/>
      <c r="BR29" s="117"/>
      <c r="BS29" s="118"/>
      <c r="BT29" s="118"/>
      <c r="BU29" s="117"/>
      <c r="BV29" s="117"/>
      <c r="BW29" s="117"/>
      <c r="BX29" s="117"/>
      <c r="BY29" s="117"/>
      <c r="BZ29" s="117"/>
      <c r="CA29" s="117">
        <v>1</v>
      </c>
      <c r="CB29" s="119">
        <v>1</v>
      </c>
      <c r="CC29" s="106">
        <f>COUNTIF(AA29:CB29,"&gt;-1")</f>
        <v>3</v>
      </c>
      <c r="CD29" s="120">
        <v>3</v>
      </c>
      <c r="CE29" s="121">
        <f>AVERAGE(AA29:CB29)</f>
        <v>1</v>
      </c>
      <c r="CF29" s="122">
        <f>ROUND(CE29*K29*$CF$3,0)</f>
        <v>0</v>
      </c>
      <c r="CG29" s="122">
        <f>ROUND(CE29*R29*$CG$3,0)</f>
        <v>25</v>
      </c>
    </row>
    <row r="30" spans="1:85" s="107" customFormat="1" x14ac:dyDescent="0.25">
      <c r="A30" s="195">
        <v>26</v>
      </c>
      <c r="B30" s="38" t="s">
        <v>71</v>
      </c>
      <c r="C30" s="39">
        <v>2012</v>
      </c>
      <c r="D30" s="39">
        <v>7</v>
      </c>
      <c r="E30" s="40" t="str">
        <f>CONCATENATE(B30,"/",C30,"/",D30)</f>
        <v>IS-AI/2012/7</v>
      </c>
      <c r="F30" s="155" t="s">
        <v>110</v>
      </c>
      <c r="G30" s="48" t="s">
        <v>35</v>
      </c>
      <c r="H30" s="41">
        <v>2</v>
      </c>
      <c r="I30" s="44"/>
      <c r="J30" s="44"/>
      <c r="K30" s="41">
        <f t="shared" si="3"/>
        <v>1</v>
      </c>
      <c r="L30" s="155" t="s">
        <v>111</v>
      </c>
      <c r="M30" s="155"/>
      <c r="N30" s="155"/>
      <c r="O30" s="155"/>
      <c r="P30" s="155"/>
      <c r="Q30" s="155"/>
      <c r="R30" s="44">
        <f t="shared" si="4"/>
        <v>0</v>
      </c>
      <c r="S30" s="155"/>
      <c r="T30" s="158"/>
      <c r="U30" s="155"/>
      <c r="V30" s="155"/>
      <c r="W30" s="155"/>
      <c r="X30" s="155"/>
      <c r="Y30" s="45">
        <f t="shared" si="5"/>
        <v>1</v>
      </c>
      <c r="Z30" s="49">
        <f t="shared" si="6"/>
        <v>4</v>
      </c>
      <c r="AA30" s="41">
        <v>1</v>
      </c>
      <c r="AB30" s="44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>
        <v>1</v>
      </c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50">
        <v>1</v>
      </c>
      <c r="BJ30" s="50"/>
      <c r="BK30" s="50"/>
      <c r="BL30" s="50"/>
      <c r="BM30" s="50"/>
      <c r="BN30" s="50"/>
      <c r="BO30" s="50"/>
      <c r="BP30" s="50"/>
      <c r="BQ30" s="50"/>
      <c r="BR30" s="50"/>
      <c r="BS30" s="51"/>
      <c r="BT30" s="51"/>
      <c r="BU30" s="50"/>
      <c r="BV30" s="50"/>
      <c r="BW30" s="50"/>
      <c r="BX30" s="50"/>
      <c r="BY30" s="50"/>
      <c r="BZ30" s="50">
        <v>1</v>
      </c>
      <c r="CA30" s="50"/>
      <c r="CB30" s="46"/>
      <c r="CC30" s="106">
        <f>COUNTIF(AA30:CB30,"&gt;-1")</f>
        <v>4</v>
      </c>
      <c r="CD30" s="47">
        <v>4</v>
      </c>
      <c r="CE30" s="104">
        <f>AVERAGE(AA30:CB30)</f>
        <v>1</v>
      </c>
      <c r="CF30" s="105">
        <f>ROUND(CE30*K30*$CF$3,0)</f>
        <v>35</v>
      </c>
      <c r="CG30" s="105">
        <f>ROUND(CE30*R30*$CG$3,0)</f>
        <v>0</v>
      </c>
    </row>
    <row r="31" spans="1:85" s="107" customFormat="1" x14ac:dyDescent="0.25">
      <c r="A31" s="196">
        <v>27</v>
      </c>
      <c r="B31" s="38" t="s">
        <v>71</v>
      </c>
      <c r="C31" s="39">
        <v>2011</v>
      </c>
      <c r="D31" s="39">
        <v>14</v>
      </c>
      <c r="E31" s="40" t="str">
        <f>CONCATENATE(B31,"/",C31,"/",D31)</f>
        <v>IS-AI/2011/14</v>
      </c>
      <c r="F31" s="155" t="s">
        <v>148</v>
      </c>
      <c r="G31" s="48" t="s">
        <v>42</v>
      </c>
      <c r="H31" s="41">
        <v>2</v>
      </c>
      <c r="I31" s="44"/>
      <c r="J31" s="44"/>
      <c r="K31" s="41">
        <f t="shared" si="3"/>
        <v>2</v>
      </c>
      <c r="L31" s="42" t="s">
        <v>149</v>
      </c>
      <c r="M31" s="155" t="s">
        <v>150</v>
      </c>
      <c r="N31" s="42"/>
      <c r="O31" s="155"/>
      <c r="P31" s="155"/>
      <c r="Q31" s="155"/>
      <c r="R31" s="44">
        <f t="shared" si="4"/>
        <v>1</v>
      </c>
      <c r="S31" s="155" t="s">
        <v>151</v>
      </c>
      <c r="T31" s="155"/>
      <c r="U31" s="42"/>
      <c r="V31" s="155"/>
      <c r="W31" s="155"/>
      <c r="X31" s="155"/>
      <c r="Y31" s="45">
        <f t="shared" si="5"/>
        <v>3</v>
      </c>
      <c r="Z31" s="49">
        <f t="shared" si="6"/>
        <v>3</v>
      </c>
      <c r="AA31" s="113"/>
      <c r="AB31" s="114"/>
      <c r="AC31" s="117"/>
      <c r="AD31" s="117"/>
      <c r="AE31" s="117"/>
      <c r="AF31" s="117"/>
      <c r="AG31" s="117"/>
      <c r="AH31" s="117"/>
      <c r="AI31" s="117"/>
      <c r="AJ31" s="117"/>
      <c r="AK31" s="117"/>
      <c r="AL31" s="117"/>
      <c r="AM31" s="117"/>
      <c r="AN31" s="117"/>
      <c r="AO31" s="117">
        <v>1</v>
      </c>
      <c r="AP31" s="117"/>
      <c r="AQ31" s="117"/>
      <c r="AR31" s="117"/>
      <c r="AS31" s="117"/>
      <c r="AT31" s="117"/>
      <c r="AU31" s="117"/>
      <c r="AV31" s="117"/>
      <c r="AW31" s="117"/>
      <c r="AX31" s="117"/>
      <c r="AY31" s="117"/>
      <c r="AZ31" s="117"/>
      <c r="BA31" s="117"/>
      <c r="BB31" s="117"/>
      <c r="BC31" s="117"/>
      <c r="BD31" s="117"/>
      <c r="BE31" s="117"/>
      <c r="BF31" s="117"/>
      <c r="BG31" s="117"/>
      <c r="BH31" s="117">
        <v>1</v>
      </c>
      <c r="BI31" s="117"/>
      <c r="BJ31" s="117"/>
      <c r="BK31" s="117"/>
      <c r="BL31" s="117"/>
      <c r="BM31" s="117"/>
      <c r="BN31" s="117"/>
      <c r="BO31" s="117"/>
      <c r="BP31" s="117"/>
      <c r="BQ31" s="117">
        <v>1</v>
      </c>
      <c r="BR31" s="117"/>
      <c r="BS31" s="118"/>
      <c r="BT31" s="118"/>
      <c r="BU31" s="117"/>
      <c r="BV31" s="117"/>
      <c r="BW31" s="117"/>
      <c r="BX31" s="117"/>
      <c r="BY31" s="117"/>
      <c r="BZ31" s="117"/>
      <c r="CA31" s="117"/>
      <c r="CB31" s="119"/>
      <c r="CC31" s="106">
        <f>COUNTIF(AA31:CB31,"&gt;-1")</f>
        <v>3</v>
      </c>
      <c r="CD31" s="120">
        <v>3</v>
      </c>
      <c r="CE31" s="121">
        <f>AVERAGE(AA31:CB31)</f>
        <v>1</v>
      </c>
      <c r="CF31" s="122">
        <f>ROUND(CE31*K31*$CF$3,0)</f>
        <v>70</v>
      </c>
      <c r="CG31" s="122">
        <f>ROUND(CE31*R31*$CG$3,0)</f>
        <v>25</v>
      </c>
    </row>
    <row r="32" spans="1:85" s="107" customFormat="1" x14ac:dyDescent="0.25">
      <c r="A32" s="196">
        <v>28</v>
      </c>
      <c r="B32" s="38" t="s">
        <v>71</v>
      </c>
      <c r="C32" s="39">
        <v>2012</v>
      </c>
      <c r="D32" s="39">
        <v>14</v>
      </c>
      <c r="E32" s="40" t="str">
        <f>CONCATENATE(B32,"/",C32,"/",D32)</f>
        <v>IS-AI/2012/14</v>
      </c>
      <c r="F32" s="43" t="s">
        <v>91</v>
      </c>
      <c r="G32" s="48" t="s">
        <v>22</v>
      </c>
      <c r="H32" s="41">
        <v>2</v>
      </c>
      <c r="I32" s="44"/>
      <c r="J32" s="44"/>
      <c r="K32" s="41">
        <f t="shared" si="3"/>
        <v>2</v>
      </c>
      <c r="L32" s="155" t="s">
        <v>92</v>
      </c>
      <c r="M32" s="155" t="s">
        <v>93</v>
      </c>
      <c r="N32" s="155"/>
      <c r="O32" s="43"/>
      <c r="P32" s="43"/>
      <c r="Q32" s="43"/>
      <c r="R32" s="44">
        <f t="shared" si="4"/>
        <v>0</v>
      </c>
      <c r="S32" s="155"/>
      <c r="T32" s="155"/>
      <c r="U32" s="43"/>
      <c r="V32" s="43"/>
      <c r="W32" s="43"/>
      <c r="X32" s="43"/>
      <c r="Y32" s="45">
        <f t="shared" si="5"/>
        <v>2</v>
      </c>
      <c r="Z32" s="49">
        <f t="shared" si="6"/>
        <v>3</v>
      </c>
      <c r="AA32" s="41"/>
      <c r="AB32" s="44"/>
      <c r="AC32" s="50"/>
      <c r="AD32" s="50">
        <v>1</v>
      </c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>
        <v>1</v>
      </c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  <c r="BF32" s="50"/>
      <c r="BG32" s="50"/>
      <c r="BH32" s="50"/>
      <c r="BI32" s="50"/>
      <c r="BJ32" s="50"/>
      <c r="BK32" s="50">
        <v>1</v>
      </c>
      <c r="BL32" s="50"/>
      <c r="BM32" s="50"/>
      <c r="BN32" s="50"/>
      <c r="BO32" s="50"/>
      <c r="BP32" s="50"/>
      <c r="BQ32" s="50"/>
      <c r="BR32" s="50"/>
      <c r="BS32" s="51"/>
      <c r="BT32" s="51"/>
      <c r="BU32" s="50"/>
      <c r="BV32" s="50"/>
      <c r="BW32" s="50"/>
      <c r="BX32" s="50"/>
      <c r="BY32" s="50"/>
      <c r="BZ32" s="50"/>
      <c r="CA32" s="50"/>
      <c r="CB32" s="46"/>
      <c r="CC32" s="106">
        <f>COUNTIF(AA32:CB32,"&gt;-1")</f>
        <v>3</v>
      </c>
      <c r="CD32" s="47">
        <v>3</v>
      </c>
      <c r="CE32" s="104">
        <f>AVERAGE(AA32:CB32)</f>
        <v>1</v>
      </c>
      <c r="CF32" s="105">
        <f>ROUND(CE32*K32*$CF$3,0)</f>
        <v>70</v>
      </c>
      <c r="CG32" s="105">
        <f>ROUND(CE32*R32*$CG$3,0)</f>
        <v>0</v>
      </c>
    </row>
    <row r="33" spans="1:85" s="107" customFormat="1" x14ac:dyDescent="0.25">
      <c r="A33" s="196">
        <v>29</v>
      </c>
      <c r="B33" s="38" t="s">
        <v>71</v>
      </c>
      <c r="C33" s="39">
        <v>2011</v>
      </c>
      <c r="D33" s="39">
        <v>11</v>
      </c>
      <c r="E33" s="40" t="str">
        <f>CONCATENATE(B33,"/",C33,"/",D33)</f>
        <v>IS-AI/2011/11</v>
      </c>
      <c r="F33" s="155" t="s">
        <v>182</v>
      </c>
      <c r="G33" s="48" t="s">
        <v>183</v>
      </c>
      <c r="H33" s="41">
        <v>2</v>
      </c>
      <c r="I33" s="44"/>
      <c r="J33" s="44"/>
      <c r="K33" s="41">
        <f t="shared" si="3"/>
        <v>1</v>
      </c>
      <c r="L33" s="155" t="s">
        <v>184</v>
      </c>
      <c r="M33" s="155"/>
      <c r="N33" s="155"/>
      <c r="O33" s="155"/>
      <c r="P33" s="155"/>
      <c r="Q33" s="155"/>
      <c r="R33" s="44">
        <f t="shared" si="4"/>
        <v>3</v>
      </c>
      <c r="S33" s="155" t="s">
        <v>185</v>
      </c>
      <c r="T33" s="155" t="s">
        <v>186</v>
      </c>
      <c r="U33" s="155" t="s">
        <v>187</v>
      </c>
      <c r="V33" s="155"/>
      <c r="W33" s="155"/>
      <c r="X33" s="155"/>
      <c r="Y33" s="45">
        <f t="shared" si="5"/>
        <v>4</v>
      </c>
      <c r="Z33" s="49">
        <f t="shared" si="6"/>
        <v>3</v>
      </c>
      <c r="AA33" s="127">
        <v>1</v>
      </c>
      <c r="AB33" s="128"/>
      <c r="AC33" s="131">
        <v>1</v>
      </c>
      <c r="AD33" s="131"/>
      <c r="AE33" s="131"/>
      <c r="AF33" s="131"/>
      <c r="AG33" s="131"/>
      <c r="AH33" s="131"/>
      <c r="AI33" s="131"/>
      <c r="AJ33" s="131"/>
      <c r="AK33" s="131"/>
      <c r="AL33" s="131"/>
      <c r="AM33" s="131"/>
      <c r="AN33" s="131"/>
      <c r="AO33" s="131"/>
      <c r="AP33" s="131"/>
      <c r="AQ33" s="131"/>
      <c r="AR33" s="131"/>
      <c r="AS33" s="131"/>
      <c r="AT33" s="131"/>
      <c r="AU33" s="131"/>
      <c r="AV33" s="131"/>
      <c r="AW33" s="131"/>
      <c r="AX33" s="131"/>
      <c r="AY33" s="131"/>
      <c r="AZ33" s="131"/>
      <c r="BA33" s="131"/>
      <c r="BB33" s="131"/>
      <c r="BC33" s="131"/>
      <c r="BD33" s="131"/>
      <c r="BE33" s="131"/>
      <c r="BF33" s="131"/>
      <c r="BG33" s="131"/>
      <c r="BH33" s="131"/>
      <c r="BI33" s="131"/>
      <c r="BJ33" s="131"/>
      <c r="BK33" s="131"/>
      <c r="BL33" s="131"/>
      <c r="BM33" s="131"/>
      <c r="BN33" s="131"/>
      <c r="BO33" s="131"/>
      <c r="BP33" s="131"/>
      <c r="BQ33" s="131"/>
      <c r="BR33" s="131">
        <v>1</v>
      </c>
      <c r="BS33" s="132"/>
      <c r="BT33" s="132"/>
      <c r="BU33" s="131"/>
      <c r="BV33" s="131"/>
      <c r="BW33" s="131"/>
      <c r="BX33" s="131"/>
      <c r="BY33" s="131"/>
      <c r="BZ33" s="131"/>
      <c r="CA33" s="131"/>
      <c r="CB33" s="133"/>
      <c r="CC33" s="134">
        <f>COUNTIF(AA33:CB33,"&gt;-1")</f>
        <v>3</v>
      </c>
      <c r="CD33" s="135">
        <v>3</v>
      </c>
      <c r="CE33" s="136">
        <f>AVERAGE(AA33:CB33)</f>
        <v>1</v>
      </c>
      <c r="CF33" s="137">
        <f>ROUND(CE33*K33*$CF$3,0)</f>
        <v>35</v>
      </c>
      <c r="CG33" s="137">
        <f>ROUND(CE33*R33*$CG$3,0)</f>
        <v>75</v>
      </c>
    </row>
    <row r="34" spans="1:85" s="107" customFormat="1" x14ac:dyDescent="0.25">
      <c r="A34" s="195">
        <v>30</v>
      </c>
      <c r="B34" s="38" t="s">
        <v>71</v>
      </c>
      <c r="C34" s="39">
        <v>2012</v>
      </c>
      <c r="D34" s="39">
        <v>9</v>
      </c>
      <c r="E34" s="40" t="str">
        <f>CONCATENATE(B34,"/",C34,"/",D34)</f>
        <v>IS-AI/2012/9</v>
      </c>
      <c r="F34" s="155" t="s">
        <v>129</v>
      </c>
      <c r="G34" s="48" t="s">
        <v>36</v>
      </c>
      <c r="H34" s="41">
        <v>2</v>
      </c>
      <c r="I34" s="44"/>
      <c r="J34" s="44"/>
      <c r="K34" s="41">
        <f t="shared" si="3"/>
        <v>3</v>
      </c>
      <c r="L34" s="42" t="s">
        <v>130</v>
      </c>
      <c r="M34" s="42" t="s">
        <v>131</v>
      </c>
      <c r="N34" s="155" t="s">
        <v>132</v>
      </c>
      <c r="O34" s="155"/>
      <c r="P34" s="155"/>
      <c r="Q34" s="155"/>
      <c r="R34" s="44">
        <f t="shared" si="4"/>
        <v>2</v>
      </c>
      <c r="S34" s="155" t="s">
        <v>133</v>
      </c>
      <c r="T34" s="155" t="s">
        <v>134</v>
      </c>
      <c r="U34" s="155"/>
      <c r="V34" s="155"/>
      <c r="W34" s="155"/>
      <c r="X34" s="155"/>
      <c r="Y34" s="45">
        <f t="shared" si="5"/>
        <v>5</v>
      </c>
      <c r="Z34" s="49">
        <f t="shared" si="6"/>
        <v>4</v>
      </c>
      <c r="AA34" s="41"/>
      <c r="AB34" s="44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>
        <v>1</v>
      </c>
      <c r="AP34" s="50"/>
      <c r="AQ34" s="50"/>
      <c r="AR34" s="50"/>
      <c r="AS34" s="50"/>
      <c r="AT34" s="50">
        <v>1</v>
      </c>
      <c r="AU34" s="50"/>
      <c r="AV34" s="50"/>
      <c r="AW34" s="50"/>
      <c r="AX34" s="50"/>
      <c r="AY34" s="50"/>
      <c r="AZ34" s="50">
        <v>1</v>
      </c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0"/>
      <c r="BL34" s="50"/>
      <c r="BM34" s="50"/>
      <c r="BN34" s="50"/>
      <c r="BO34" s="50"/>
      <c r="BP34" s="50"/>
      <c r="BQ34" s="50"/>
      <c r="BR34" s="50"/>
      <c r="BS34" s="51"/>
      <c r="BT34" s="51"/>
      <c r="BU34" s="50"/>
      <c r="BV34" s="50">
        <v>1</v>
      </c>
      <c r="BW34" s="50"/>
      <c r="BX34" s="50"/>
      <c r="BY34" s="50"/>
      <c r="BZ34" s="50"/>
      <c r="CA34" s="50"/>
      <c r="CB34" s="46"/>
      <c r="CC34" s="106">
        <f>COUNTIF(AA34:CB34,"&gt;-1")</f>
        <v>4</v>
      </c>
      <c r="CD34" s="47">
        <v>4</v>
      </c>
      <c r="CE34" s="104">
        <f>AVERAGE(AA34:CB34)</f>
        <v>1</v>
      </c>
      <c r="CF34" s="105">
        <f>ROUND(CE34*K34*$CF$3,0)</f>
        <v>105</v>
      </c>
      <c r="CG34" s="105">
        <f>ROUND(CE34*R34*$CG$3,0)</f>
        <v>50</v>
      </c>
    </row>
    <row r="35" spans="1:85" s="107" customFormat="1" x14ac:dyDescent="0.25">
      <c r="A35" s="199">
        <v>31</v>
      </c>
      <c r="B35" s="138" t="s">
        <v>71</v>
      </c>
      <c r="C35" s="139"/>
      <c r="D35" s="139"/>
      <c r="E35" s="140"/>
      <c r="F35" s="156" t="s">
        <v>279</v>
      </c>
      <c r="G35" s="142" t="s">
        <v>280</v>
      </c>
      <c r="H35" s="113">
        <v>2</v>
      </c>
      <c r="I35" s="114"/>
      <c r="J35" s="114"/>
      <c r="K35" s="113">
        <f t="shared" si="3"/>
        <v>0</v>
      </c>
      <c r="L35" s="156"/>
      <c r="M35" s="156"/>
      <c r="N35" s="156"/>
      <c r="O35" s="156"/>
      <c r="P35" s="156"/>
      <c r="Q35" s="156"/>
      <c r="R35" s="144">
        <f t="shared" si="4"/>
        <v>2</v>
      </c>
      <c r="S35" s="156" t="s">
        <v>281</v>
      </c>
      <c r="T35" s="156" t="s">
        <v>282</v>
      </c>
      <c r="U35" s="155"/>
      <c r="V35" s="156"/>
      <c r="W35" s="156"/>
      <c r="X35" s="156"/>
      <c r="Y35" s="145">
        <f t="shared" si="5"/>
        <v>2</v>
      </c>
      <c r="Z35" s="49">
        <f t="shared" si="6"/>
        <v>3</v>
      </c>
      <c r="AA35" s="41"/>
      <c r="AB35" s="44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D35" s="50">
        <v>1</v>
      </c>
      <c r="BE35" s="50"/>
      <c r="BF35" s="50"/>
      <c r="BG35" s="50"/>
      <c r="BH35" s="50"/>
      <c r="BI35" s="50"/>
      <c r="BJ35" s="50"/>
      <c r="BK35" s="50"/>
      <c r="BL35" s="50"/>
      <c r="BM35" s="50">
        <v>1</v>
      </c>
      <c r="BN35" s="50"/>
      <c r="BO35" s="50"/>
      <c r="BP35" s="50"/>
      <c r="BQ35" s="50"/>
      <c r="BR35" s="50"/>
      <c r="BS35" s="51"/>
      <c r="BT35" s="51">
        <v>1</v>
      </c>
      <c r="BU35" s="50"/>
      <c r="BV35" s="50"/>
      <c r="BW35" s="50"/>
      <c r="BX35" s="50"/>
      <c r="BY35" s="50"/>
      <c r="BZ35" s="50"/>
      <c r="CA35" s="50"/>
      <c r="CB35" s="46"/>
      <c r="CC35" s="106">
        <f>COUNTIF(AA35:CB35,"&gt;-1")</f>
        <v>3</v>
      </c>
      <c r="CD35" s="47">
        <v>3</v>
      </c>
      <c r="CE35" s="104">
        <f>AVERAGE(AA35:CB35)</f>
        <v>1</v>
      </c>
      <c r="CF35" s="105">
        <f>ROUND(CE35*K35*$CF$3,0)</f>
        <v>0</v>
      </c>
      <c r="CG35" s="105">
        <f>ROUND(CE35*R35*$CG$3,0)</f>
        <v>50</v>
      </c>
    </row>
    <row r="36" spans="1:85" s="107" customFormat="1" x14ac:dyDescent="0.25">
      <c r="A36" s="196">
        <v>32</v>
      </c>
      <c r="B36" s="38" t="s">
        <v>71</v>
      </c>
      <c r="C36" s="39">
        <v>2011</v>
      </c>
      <c r="D36" s="39">
        <v>15</v>
      </c>
      <c r="E36" s="40" t="str">
        <f t="shared" ref="E36:E41" si="8">CONCATENATE(B36,"/",C36,"/",D36)</f>
        <v>IS-AI/2011/15</v>
      </c>
      <c r="F36" s="155" t="s">
        <v>214</v>
      </c>
      <c r="G36" s="48" t="s">
        <v>52</v>
      </c>
      <c r="H36" s="41">
        <v>2</v>
      </c>
      <c r="I36" s="44"/>
      <c r="J36" s="44"/>
      <c r="K36" s="41">
        <f t="shared" si="3"/>
        <v>1</v>
      </c>
      <c r="L36" s="155" t="s">
        <v>215</v>
      </c>
      <c r="M36" s="155"/>
      <c r="N36" s="155"/>
      <c r="O36" s="155"/>
      <c r="P36" s="155"/>
      <c r="Q36" s="155"/>
      <c r="R36" s="44">
        <f t="shared" si="4"/>
        <v>4</v>
      </c>
      <c r="S36" s="155" t="s">
        <v>216</v>
      </c>
      <c r="T36" s="155" t="s">
        <v>217</v>
      </c>
      <c r="U36" s="155" t="s">
        <v>218</v>
      </c>
      <c r="V36" s="155" t="s">
        <v>219</v>
      </c>
      <c r="W36" s="155"/>
      <c r="X36" s="155"/>
      <c r="Y36" s="45">
        <f t="shared" si="5"/>
        <v>5</v>
      </c>
      <c r="Z36" s="49">
        <f t="shared" si="6"/>
        <v>4</v>
      </c>
      <c r="AA36" s="113">
        <v>1</v>
      </c>
      <c r="AB36" s="114"/>
      <c r="AC36" s="117"/>
      <c r="AD36" s="117"/>
      <c r="AE36" s="117">
        <v>1</v>
      </c>
      <c r="AF36" s="117"/>
      <c r="AG36" s="117"/>
      <c r="AH36" s="117"/>
      <c r="AI36" s="117"/>
      <c r="AJ36" s="117"/>
      <c r="AK36" s="117"/>
      <c r="AL36" s="117"/>
      <c r="AM36" s="117"/>
      <c r="AN36" s="117"/>
      <c r="AO36" s="117"/>
      <c r="AP36" s="117"/>
      <c r="AQ36" s="117"/>
      <c r="AR36" s="117"/>
      <c r="AS36" s="117"/>
      <c r="AT36" s="117"/>
      <c r="AU36" s="117"/>
      <c r="AV36" s="117"/>
      <c r="AW36" s="117"/>
      <c r="AX36" s="117"/>
      <c r="AY36" s="117"/>
      <c r="AZ36" s="117"/>
      <c r="BA36" s="117"/>
      <c r="BB36" s="117"/>
      <c r="BC36" s="117"/>
      <c r="BD36" s="117"/>
      <c r="BE36" s="117"/>
      <c r="BF36" s="117"/>
      <c r="BG36" s="117">
        <v>1</v>
      </c>
      <c r="BH36" s="117"/>
      <c r="BI36" s="117"/>
      <c r="BJ36" s="117"/>
      <c r="BK36" s="117"/>
      <c r="BL36" s="117"/>
      <c r="BM36" s="117"/>
      <c r="BN36" s="117"/>
      <c r="BO36" s="117"/>
      <c r="BP36" s="117"/>
      <c r="BQ36" s="117">
        <v>1</v>
      </c>
      <c r="BR36" s="117"/>
      <c r="BS36" s="118"/>
      <c r="BT36" s="118"/>
      <c r="BU36" s="117"/>
      <c r="BV36" s="117"/>
      <c r="BW36" s="117"/>
      <c r="BX36" s="117"/>
      <c r="BY36" s="117"/>
      <c r="BZ36" s="117"/>
      <c r="CA36" s="117"/>
      <c r="CB36" s="119"/>
      <c r="CC36" s="106">
        <f>COUNTIF(AA36:CB36,"&gt;-1")</f>
        <v>4</v>
      </c>
      <c r="CD36" s="120">
        <v>4</v>
      </c>
      <c r="CE36" s="121">
        <f>AVERAGE(AA36:CB36)</f>
        <v>1</v>
      </c>
      <c r="CF36" s="122">
        <f>ROUND(CE36*K36*$CF$3,0)</f>
        <v>35</v>
      </c>
      <c r="CG36" s="122">
        <f>ROUND(CE36*R36*$CG$3,0)</f>
        <v>100</v>
      </c>
    </row>
    <row r="37" spans="1:85" s="107" customFormat="1" x14ac:dyDescent="0.25">
      <c r="A37" s="196">
        <v>33</v>
      </c>
      <c r="B37" s="38" t="s">
        <v>71</v>
      </c>
      <c r="C37" s="39">
        <v>2012</v>
      </c>
      <c r="D37" s="39">
        <v>8</v>
      </c>
      <c r="E37" s="40" t="str">
        <f t="shared" si="8"/>
        <v>IS-AI/2012/8</v>
      </c>
      <c r="F37" s="155" t="s">
        <v>78</v>
      </c>
      <c r="G37" s="48" t="s">
        <v>79</v>
      </c>
      <c r="H37" s="41">
        <v>2</v>
      </c>
      <c r="I37" s="44"/>
      <c r="J37" s="44"/>
      <c r="K37" s="41">
        <f t="shared" si="3"/>
        <v>2</v>
      </c>
      <c r="L37" s="155" t="s">
        <v>80</v>
      </c>
      <c r="M37" s="155" t="s">
        <v>81</v>
      </c>
      <c r="N37" s="155"/>
      <c r="O37" s="155"/>
      <c r="P37" s="155"/>
      <c r="Q37" s="155"/>
      <c r="R37" s="44">
        <f t="shared" si="4"/>
        <v>0</v>
      </c>
      <c r="S37" s="155"/>
      <c r="T37" s="158"/>
      <c r="U37" s="155"/>
      <c r="V37" s="155"/>
      <c r="W37" s="155"/>
      <c r="X37" s="155"/>
      <c r="Y37" s="45">
        <f t="shared" si="5"/>
        <v>2</v>
      </c>
      <c r="Z37" s="49">
        <f t="shared" si="6"/>
        <v>3</v>
      </c>
      <c r="AA37" s="41"/>
      <c r="AB37" s="44"/>
      <c r="AC37" s="50">
        <v>1</v>
      </c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>
        <v>1</v>
      </c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>
        <v>1</v>
      </c>
      <c r="BD37" s="50"/>
      <c r="BE37" s="50"/>
      <c r="BF37" s="50"/>
      <c r="BG37" s="50"/>
      <c r="BH37" s="50"/>
      <c r="BI37" s="50"/>
      <c r="BJ37" s="50"/>
      <c r="BK37" s="50"/>
      <c r="BL37" s="50"/>
      <c r="BM37" s="50"/>
      <c r="BN37" s="50"/>
      <c r="BO37" s="50"/>
      <c r="BP37" s="50"/>
      <c r="BQ37" s="50"/>
      <c r="BR37" s="50"/>
      <c r="BS37" s="51"/>
      <c r="BT37" s="51"/>
      <c r="BU37" s="50"/>
      <c r="BV37" s="50"/>
      <c r="BW37" s="50"/>
      <c r="BX37" s="50"/>
      <c r="BY37" s="50"/>
      <c r="BZ37" s="50"/>
      <c r="CA37" s="50"/>
      <c r="CB37" s="46"/>
      <c r="CC37" s="106">
        <f>COUNTIF(AA37:CB37,"&gt;-1")</f>
        <v>3</v>
      </c>
      <c r="CD37" s="47">
        <v>3</v>
      </c>
      <c r="CE37" s="104">
        <f>AVERAGE(AA37:CB37)</f>
        <v>1</v>
      </c>
      <c r="CF37" s="105">
        <f>ROUND(CE37*K37*$CF$3,0)</f>
        <v>70</v>
      </c>
      <c r="CG37" s="105">
        <f>ROUND(CE37*R37*$CG$3,0)</f>
        <v>0</v>
      </c>
    </row>
    <row r="38" spans="1:85" s="107" customFormat="1" x14ac:dyDescent="0.25">
      <c r="A38" s="196">
        <v>34</v>
      </c>
      <c r="B38" s="108" t="s">
        <v>97</v>
      </c>
      <c r="C38" s="109">
        <v>2011</v>
      </c>
      <c r="D38" s="109">
        <v>19</v>
      </c>
      <c r="E38" s="110" t="str">
        <f t="shared" si="8"/>
        <v>IS-SPR/2011/19</v>
      </c>
      <c r="F38" s="111" t="s">
        <v>204</v>
      </c>
      <c r="G38" s="112" t="s">
        <v>205</v>
      </c>
      <c r="H38" s="113">
        <v>2</v>
      </c>
      <c r="I38" s="114"/>
      <c r="J38" s="114"/>
      <c r="K38" s="113">
        <f t="shared" si="3"/>
        <v>4</v>
      </c>
      <c r="L38" s="111" t="s">
        <v>206</v>
      </c>
      <c r="M38" s="111" t="s">
        <v>207</v>
      </c>
      <c r="N38" s="111" t="s">
        <v>208</v>
      </c>
      <c r="O38" s="111" t="s">
        <v>209</v>
      </c>
      <c r="P38" s="111"/>
      <c r="Q38" s="111"/>
      <c r="R38" s="114">
        <f t="shared" si="4"/>
        <v>1</v>
      </c>
      <c r="S38" s="155" t="s">
        <v>210</v>
      </c>
      <c r="T38" s="111"/>
      <c r="U38" s="111"/>
      <c r="V38" s="111"/>
      <c r="W38" s="111"/>
      <c r="X38" s="111"/>
      <c r="Y38" s="115">
        <f t="shared" si="5"/>
        <v>5</v>
      </c>
      <c r="Z38" s="49">
        <f t="shared" si="6"/>
        <v>5</v>
      </c>
      <c r="AA38" s="41"/>
      <c r="AB38" s="44"/>
      <c r="AC38" s="50">
        <v>1</v>
      </c>
      <c r="AD38" s="50"/>
      <c r="AE38" s="50"/>
      <c r="AF38" s="50">
        <v>1</v>
      </c>
      <c r="AG38" s="50"/>
      <c r="AH38" s="50"/>
      <c r="AI38" s="50"/>
      <c r="AJ38" s="50"/>
      <c r="AK38" s="50"/>
      <c r="AL38" s="50">
        <v>1</v>
      </c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0"/>
      <c r="BF38" s="50"/>
      <c r="BG38" s="50"/>
      <c r="BH38" s="50"/>
      <c r="BI38" s="50"/>
      <c r="BJ38" s="50"/>
      <c r="BK38" s="50"/>
      <c r="BL38" s="50">
        <v>1</v>
      </c>
      <c r="BM38" s="50"/>
      <c r="BN38" s="50"/>
      <c r="BO38" s="50"/>
      <c r="BP38" s="50"/>
      <c r="BQ38" s="50"/>
      <c r="BR38" s="50"/>
      <c r="BS38" s="51"/>
      <c r="BT38" s="51"/>
      <c r="BU38" s="50"/>
      <c r="BV38" s="50"/>
      <c r="BW38" s="50"/>
      <c r="BX38" s="50">
        <v>1</v>
      </c>
      <c r="BY38" s="50"/>
      <c r="BZ38" s="50"/>
      <c r="CA38" s="50"/>
      <c r="CB38" s="46"/>
      <c r="CC38" s="106">
        <f>COUNTIF(AA38:CB38,"&gt;-1")</f>
        <v>5</v>
      </c>
      <c r="CD38" s="47">
        <v>5</v>
      </c>
      <c r="CE38" s="104">
        <f>AVERAGE(AA38:CB38)</f>
        <v>1</v>
      </c>
      <c r="CF38" s="105">
        <f>ROUND(CE38*K38*$CF$3,0)</f>
        <v>140</v>
      </c>
      <c r="CG38" s="105">
        <f>ROUND(CE38*R38*$CG$3,0)</f>
        <v>25</v>
      </c>
    </row>
    <row r="39" spans="1:85" s="107" customFormat="1" x14ac:dyDescent="0.25">
      <c r="A39" s="196">
        <v>35</v>
      </c>
      <c r="B39" s="38" t="s">
        <v>71</v>
      </c>
      <c r="C39" s="39">
        <v>2012</v>
      </c>
      <c r="D39" s="39">
        <v>12</v>
      </c>
      <c r="E39" s="40" t="str">
        <f t="shared" si="8"/>
        <v>IS-AI/2012/12</v>
      </c>
      <c r="F39" s="155" t="s">
        <v>253</v>
      </c>
      <c r="G39" s="155" t="s">
        <v>64</v>
      </c>
      <c r="H39" s="41">
        <v>2</v>
      </c>
      <c r="I39" s="44"/>
      <c r="J39" s="44"/>
      <c r="K39" s="41">
        <f t="shared" si="3"/>
        <v>2</v>
      </c>
      <c r="L39" s="155" t="s">
        <v>254</v>
      </c>
      <c r="M39" s="155" t="s">
        <v>255</v>
      </c>
      <c r="N39" s="155"/>
      <c r="O39" s="155"/>
      <c r="P39" s="155"/>
      <c r="Q39" s="155"/>
      <c r="R39" s="44">
        <f t="shared" si="4"/>
        <v>0</v>
      </c>
      <c r="S39" s="155"/>
      <c r="T39" s="155"/>
      <c r="U39" s="155"/>
      <c r="V39" s="155"/>
      <c r="W39" s="155"/>
      <c r="X39" s="155"/>
      <c r="Y39" s="45">
        <f t="shared" si="5"/>
        <v>2</v>
      </c>
      <c r="Z39" s="49">
        <f t="shared" si="6"/>
        <v>5</v>
      </c>
      <c r="AA39" s="41"/>
      <c r="AB39" s="44"/>
      <c r="AC39" s="50">
        <v>1</v>
      </c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>
        <v>1</v>
      </c>
      <c r="AR39" s="50"/>
      <c r="AS39" s="50"/>
      <c r="AT39" s="50"/>
      <c r="AU39" s="50"/>
      <c r="AV39" s="50">
        <v>1</v>
      </c>
      <c r="AW39" s="50"/>
      <c r="AX39" s="50"/>
      <c r="AY39" s="50">
        <v>1</v>
      </c>
      <c r="AZ39" s="50"/>
      <c r="BA39" s="50"/>
      <c r="BB39" s="50"/>
      <c r="BC39" s="50"/>
      <c r="BD39" s="50"/>
      <c r="BE39" s="50"/>
      <c r="BF39" s="50"/>
      <c r="BG39" s="50"/>
      <c r="BH39" s="50"/>
      <c r="BI39" s="50"/>
      <c r="BJ39" s="50"/>
      <c r="BK39" s="50">
        <v>1</v>
      </c>
      <c r="BL39" s="50"/>
      <c r="BM39" s="50"/>
      <c r="BN39" s="50"/>
      <c r="BO39" s="50"/>
      <c r="BP39" s="50"/>
      <c r="BQ39" s="50"/>
      <c r="BR39" s="50"/>
      <c r="BS39" s="51"/>
      <c r="BT39" s="51"/>
      <c r="BU39" s="50"/>
      <c r="BV39" s="50"/>
      <c r="BW39" s="50"/>
      <c r="BX39" s="50"/>
      <c r="BY39" s="50"/>
      <c r="BZ39" s="50"/>
      <c r="CA39" s="50"/>
      <c r="CB39" s="46"/>
      <c r="CC39" s="106">
        <f>COUNTIF(AA39:CB39,"&gt;-1")</f>
        <v>5</v>
      </c>
      <c r="CD39" s="47">
        <v>5</v>
      </c>
      <c r="CE39" s="104">
        <f>AVERAGE(AA39:CB39)</f>
        <v>1</v>
      </c>
      <c r="CF39" s="105">
        <f>ROUND(CE39*K39*$CF$3,0)</f>
        <v>70</v>
      </c>
      <c r="CG39" s="105">
        <f>ROUND(CE39*R39*$CG$3,0)</f>
        <v>0</v>
      </c>
    </row>
    <row r="40" spans="1:85" s="107" customFormat="1" x14ac:dyDescent="0.25">
      <c r="A40" s="196">
        <v>36</v>
      </c>
      <c r="B40" s="108" t="s">
        <v>71</v>
      </c>
      <c r="C40" s="109">
        <v>2011</v>
      </c>
      <c r="D40" s="109">
        <v>5</v>
      </c>
      <c r="E40" s="110" t="str">
        <f t="shared" si="8"/>
        <v>IS-AI/2011/5</v>
      </c>
      <c r="F40" s="111" t="s">
        <v>163</v>
      </c>
      <c r="G40" s="111" t="s">
        <v>164</v>
      </c>
      <c r="H40" s="113">
        <v>2</v>
      </c>
      <c r="I40" s="114"/>
      <c r="J40" s="114"/>
      <c r="K40" s="113">
        <f t="shared" si="3"/>
        <v>5</v>
      </c>
      <c r="L40" s="111" t="s">
        <v>165</v>
      </c>
      <c r="M40" s="111" t="s">
        <v>166</v>
      </c>
      <c r="N40" s="111" t="s">
        <v>167</v>
      </c>
      <c r="O40" s="111" t="s">
        <v>168</v>
      </c>
      <c r="P40" s="111" t="s">
        <v>169</v>
      </c>
      <c r="Q40" s="111"/>
      <c r="R40" s="114">
        <f t="shared" si="4"/>
        <v>3</v>
      </c>
      <c r="S40" s="155" t="s">
        <v>170</v>
      </c>
      <c r="T40" s="155" t="s">
        <v>171</v>
      </c>
      <c r="U40" s="155" t="s">
        <v>172</v>
      </c>
      <c r="V40" s="111"/>
      <c r="W40" s="111"/>
      <c r="X40" s="111"/>
      <c r="Y40" s="115">
        <f t="shared" si="5"/>
        <v>8</v>
      </c>
      <c r="Z40" s="49">
        <f t="shared" si="6"/>
        <v>7</v>
      </c>
      <c r="AA40" s="41"/>
      <c r="AB40" s="44"/>
      <c r="AC40" s="50"/>
      <c r="AD40" s="50">
        <v>1</v>
      </c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>
        <v>1</v>
      </c>
      <c r="AW40" s="50"/>
      <c r="AX40" s="50">
        <v>1</v>
      </c>
      <c r="AY40" s="50">
        <v>1</v>
      </c>
      <c r="AZ40" s="50"/>
      <c r="BA40" s="50"/>
      <c r="BB40" s="50"/>
      <c r="BC40" s="50"/>
      <c r="BD40" s="50"/>
      <c r="BE40" s="50"/>
      <c r="BF40" s="50"/>
      <c r="BG40" s="50"/>
      <c r="BH40" s="50"/>
      <c r="BI40" s="50"/>
      <c r="BJ40" s="50"/>
      <c r="BK40" s="50"/>
      <c r="BL40" s="50"/>
      <c r="BM40" s="50"/>
      <c r="BN40" s="50">
        <v>1</v>
      </c>
      <c r="BO40" s="50"/>
      <c r="BP40" s="50"/>
      <c r="BQ40" s="50"/>
      <c r="BR40" s="50"/>
      <c r="BS40" s="51"/>
      <c r="BT40" s="51"/>
      <c r="BU40" s="50"/>
      <c r="BV40" s="50">
        <v>1</v>
      </c>
      <c r="BW40" s="50"/>
      <c r="BX40" s="50"/>
      <c r="BY40" s="50"/>
      <c r="BZ40" s="50"/>
      <c r="CA40" s="50"/>
      <c r="CB40" s="46">
        <v>1</v>
      </c>
      <c r="CC40" s="106">
        <f>COUNTIF(AA40:CB40,"&gt;-1")</f>
        <v>7</v>
      </c>
      <c r="CD40" s="47">
        <v>7</v>
      </c>
      <c r="CE40" s="184">
        <f>AVERAGE(AA40:CB40)</f>
        <v>1</v>
      </c>
      <c r="CF40" s="47">
        <f>ROUND(CE40*K40*$CF$3,0)</f>
        <v>175</v>
      </c>
      <c r="CG40" s="47">
        <f>ROUND(CE40*R40*$CG$3,0)</f>
        <v>75</v>
      </c>
    </row>
    <row r="41" spans="1:85" s="107" customFormat="1" x14ac:dyDescent="0.25">
      <c r="A41" s="196">
        <v>37</v>
      </c>
      <c r="B41" s="108" t="s">
        <v>97</v>
      </c>
      <c r="C41" s="109">
        <v>2011</v>
      </c>
      <c r="D41" s="109">
        <v>22</v>
      </c>
      <c r="E41" s="110" t="str">
        <f t="shared" si="8"/>
        <v>IS-SPR/2011/22</v>
      </c>
      <c r="F41" s="111" t="s">
        <v>222</v>
      </c>
      <c r="G41" s="112" t="s">
        <v>223</v>
      </c>
      <c r="H41" s="113">
        <v>2</v>
      </c>
      <c r="I41" s="114"/>
      <c r="J41" s="114"/>
      <c r="K41" s="113">
        <f t="shared" si="3"/>
        <v>6</v>
      </c>
      <c r="L41" s="111" t="s">
        <v>224</v>
      </c>
      <c r="M41" s="111" t="s">
        <v>225</v>
      </c>
      <c r="N41" s="111" t="s">
        <v>226</v>
      </c>
      <c r="O41" s="111" t="s">
        <v>227</v>
      </c>
      <c r="P41" s="111" t="s">
        <v>228</v>
      </c>
      <c r="Q41" s="111" t="s">
        <v>229</v>
      </c>
      <c r="R41" s="114">
        <f t="shared" si="4"/>
        <v>2</v>
      </c>
      <c r="S41" s="154" t="s">
        <v>230</v>
      </c>
      <c r="T41" s="154" t="s">
        <v>335</v>
      </c>
      <c r="U41" s="154"/>
      <c r="V41" s="111"/>
      <c r="W41" s="111"/>
      <c r="X41" s="111"/>
      <c r="Y41" s="115">
        <f t="shared" si="5"/>
        <v>8</v>
      </c>
      <c r="Z41" s="49">
        <f t="shared" si="6"/>
        <v>6</v>
      </c>
      <c r="AA41" s="41"/>
      <c r="AB41" s="44"/>
      <c r="AC41" s="50"/>
      <c r="AD41" s="50"/>
      <c r="AE41" s="50">
        <v>1</v>
      </c>
      <c r="AF41" s="50">
        <v>1</v>
      </c>
      <c r="AG41" s="50"/>
      <c r="AH41" s="50"/>
      <c r="AI41" s="50"/>
      <c r="AJ41" s="50"/>
      <c r="AK41" s="50"/>
      <c r="AL41" s="50"/>
      <c r="AM41" s="50"/>
      <c r="AN41" s="50"/>
      <c r="AO41" s="50"/>
      <c r="AP41" s="50">
        <v>1</v>
      </c>
      <c r="AQ41" s="50"/>
      <c r="AR41" s="50"/>
      <c r="AS41" s="50"/>
      <c r="AT41" s="50"/>
      <c r="AU41" s="50"/>
      <c r="AV41" s="50"/>
      <c r="AW41" s="50"/>
      <c r="AX41" s="50"/>
      <c r="AY41" s="50"/>
      <c r="AZ41" s="50"/>
      <c r="BA41" s="50"/>
      <c r="BB41" s="50"/>
      <c r="BC41" s="50">
        <v>1</v>
      </c>
      <c r="BD41" s="50"/>
      <c r="BE41" s="50"/>
      <c r="BF41" s="50"/>
      <c r="BG41" s="50"/>
      <c r="BH41" s="50"/>
      <c r="BI41" s="50"/>
      <c r="BJ41" s="50"/>
      <c r="BK41" s="50"/>
      <c r="BL41" s="50"/>
      <c r="BM41" s="50"/>
      <c r="BN41" s="50"/>
      <c r="BO41" s="50"/>
      <c r="BP41" s="50">
        <v>1</v>
      </c>
      <c r="BQ41" s="50"/>
      <c r="BR41" s="50"/>
      <c r="BS41" s="51"/>
      <c r="BT41" s="51">
        <v>1</v>
      </c>
      <c r="BU41" s="50"/>
      <c r="BV41" s="50"/>
      <c r="BW41" s="50"/>
      <c r="BX41" s="50"/>
      <c r="BY41" s="50"/>
      <c r="BZ41" s="50"/>
      <c r="CA41" s="50"/>
      <c r="CB41" s="46"/>
      <c r="CC41" s="106">
        <f>COUNTIF(AA41:CB41,"&gt;-1")</f>
        <v>6</v>
      </c>
      <c r="CD41" s="47">
        <v>6</v>
      </c>
      <c r="CE41" s="104">
        <f>AVERAGE(AA41:CB41)</f>
        <v>1</v>
      </c>
      <c r="CF41" s="105">
        <f>ROUND(CE41*K41*$CF$3,0)</f>
        <v>210</v>
      </c>
      <c r="CG41" s="105">
        <f>ROUND(CE41*R41*$CG$3,0)</f>
        <v>50</v>
      </c>
    </row>
    <row r="42" spans="1:85" s="158" customFormat="1" x14ac:dyDescent="0.25">
      <c r="A42" s="197"/>
      <c r="B42" s="47"/>
      <c r="C42" s="160"/>
      <c r="D42" s="160"/>
      <c r="E42" s="161"/>
      <c r="F42" s="164"/>
      <c r="G42" s="164"/>
      <c r="H42" s="165"/>
      <c r="I42" s="165"/>
      <c r="J42" s="165"/>
      <c r="K42" s="165"/>
      <c r="L42" s="164"/>
      <c r="M42" s="164"/>
      <c r="N42" s="164"/>
      <c r="O42" s="164"/>
      <c r="P42" s="164"/>
      <c r="Q42" s="164"/>
      <c r="R42" s="165"/>
      <c r="S42" s="164"/>
      <c r="T42" s="164"/>
      <c r="U42" s="164"/>
      <c r="V42" s="164"/>
      <c r="W42" s="164"/>
      <c r="X42" s="164"/>
      <c r="Y42" s="47"/>
      <c r="Z42" s="166"/>
      <c r="AA42" s="166"/>
      <c r="AB42" s="166"/>
      <c r="AC42" s="166"/>
      <c r="AD42" s="166"/>
      <c r="AE42" s="166"/>
      <c r="AF42" s="166"/>
      <c r="AG42" s="166"/>
      <c r="AH42" s="166"/>
      <c r="AI42" s="166"/>
      <c r="AJ42" s="166"/>
      <c r="AK42" s="166"/>
      <c r="AL42" s="166"/>
      <c r="AM42" s="166"/>
      <c r="AN42" s="166"/>
      <c r="AO42" s="166"/>
      <c r="AP42" s="166"/>
      <c r="AQ42" s="166"/>
      <c r="AR42" s="166"/>
      <c r="AS42" s="166"/>
      <c r="AT42" s="166"/>
      <c r="AU42" s="166"/>
      <c r="AV42" s="166"/>
      <c r="AW42" s="166"/>
      <c r="AX42" s="166"/>
      <c r="AY42" s="166"/>
      <c r="AZ42" s="166"/>
      <c r="BA42" s="166"/>
      <c r="BB42" s="166"/>
      <c r="BC42" s="166"/>
      <c r="BD42" s="166"/>
      <c r="BE42" s="166"/>
      <c r="BF42" s="166"/>
      <c r="BG42" s="166"/>
      <c r="BH42" s="166"/>
      <c r="BI42" s="166"/>
      <c r="BJ42" s="166"/>
      <c r="BK42" s="166"/>
      <c r="BL42" s="166"/>
      <c r="BM42" s="166"/>
      <c r="BN42" s="166"/>
      <c r="BO42" s="166"/>
      <c r="BP42" s="166"/>
      <c r="BQ42" s="166"/>
      <c r="BR42" s="166"/>
      <c r="BS42" s="166"/>
      <c r="BT42" s="166"/>
      <c r="BU42" s="166"/>
      <c r="BV42" s="166"/>
      <c r="BW42" s="166"/>
      <c r="BX42" s="166"/>
      <c r="BY42" s="166"/>
      <c r="BZ42" s="166"/>
      <c r="CA42" s="166"/>
      <c r="CB42" s="135"/>
      <c r="CC42" s="135"/>
      <c r="CD42" s="135"/>
      <c r="CE42" s="162"/>
      <c r="CF42" s="135"/>
      <c r="CG42" s="135"/>
    </row>
    <row r="43" spans="1:85" s="158" customFormat="1" x14ac:dyDescent="0.25">
      <c r="A43" s="198"/>
      <c r="B43" s="119"/>
      <c r="C43" s="167"/>
      <c r="D43" s="167"/>
      <c r="E43" s="168"/>
      <c r="F43" s="170" t="s">
        <v>338</v>
      </c>
      <c r="G43" s="169"/>
      <c r="H43" s="119"/>
      <c r="I43" s="119"/>
      <c r="J43" s="119"/>
      <c r="K43" s="119"/>
      <c r="L43" s="169"/>
      <c r="M43" s="169"/>
      <c r="N43" s="169"/>
      <c r="O43" s="169"/>
      <c r="P43" s="169"/>
      <c r="Q43" s="169"/>
      <c r="R43" s="119"/>
      <c r="S43" s="169"/>
      <c r="T43" s="169"/>
      <c r="U43" s="169"/>
      <c r="V43" s="169"/>
      <c r="W43" s="169"/>
      <c r="X43" s="169"/>
      <c r="Y43" s="119"/>
      <c r="Z43" s="119"/>
      <c r="AA43" s="119"/>
      <c r="AB43" s="119"/>
      <c r="AC43" s="119"/>
      <c r="AD43" s="119"/>
      <c r="AE43" s="119"/>
      <c r="AF43" s="119"/>
      <c r="AG43" s="119"/>
      <c r="AH43" s="119"/>
      <c r="AI43" s="119"/>
      <c r="AJ43" s="119"/>
      <c r="AK43" s="119"/>
      <c r="AL43" s="119"/>
      <c r="AM43" s="119"/>
      <c r="AN43" s="119"/>
      <c r="AO43" s="119"/>
      <c r="AP43" s="119"/>
      <c r="AQ43" s="119"/>
      <c r="AR43" s="119"/>
      <c r="AS43" s="119"/>
      <c r="AT43" s="119"/>
      <c r="AU43" s="119"/>
      <c r="AV43" s="119"/>
      <c r="AW43" s="119"/>
      <c r="AX43" s="119"/>
      <c r="AY43" s="119"/>
      <c r="AZ43" s="119"/>
      <c r="BA43" s="119"/>
      <c r="BB43" s="119"/>
      <c r="BC43" s="119"/>
      <c r="BD43" s="119"/>
      <c r="BE43" s="119"/>
      <c r="BF43" s="119"/>
      <c r="BG43" s="119"/>
      <c r="BH43" s="119"/>
      <c r="BI43" s="119"/>
      <c r="BJ43" s="119"/>
      <c r="BK43" s="119"/>
      <c r="BL43" s="119"/>
      <c r="BM43" s="119"/>
      <c r="BN43" s="119"/>
      <c r="BO43" s="119"/>
      <c r="BP43" s="119"/>
      <c r="BQ43" s="119"/>
      <c r="BR43" s="119"/>
      <c r="BS43" s="119"/>
      <c r="BT43" s="119"/>
      <c r="BU43" s="119"/>
      <c r="BV43" s="119"/>
      <c r="BW43" s="119"/>
      <c r="BX43" s="119"/>
      <c r="BY43" s="119"/>
      <c r="BZ43" s="119"/>
      <c r="CA43" s="119"/>
      <c r="CB43" s="119"/>
      <c r="CC43" s="119"/>
      <c r="CD43" s="120"/>
      <c r="CE43" s="163"/>
      <c r="CF43" s="120"/>
      <c r="CG43" s="120"/>
    </row>
    <row r="44" spans="1:85" s="107" customFormat="1" x14ac:dyDescent="0.25">
      <c r="A44" s="199"/>
      <c r="B44" s="138" t="s">
        <v>71</v>
      </c>
      <c r="C44" s="139"/>
      <c r="D44" s="139"/>
      <c r="E44" s="140"/>
      <c r="F44" s="156" t="s">
        <v>78</v>
      </c>
      <c r="G44" s="142" t="s">
        <v>79</v>
      </c>
      <c r="H44" s="113"/>
      <c r="I44" s="114"/>
      <c r="J44" s="114"/>
      <c r="K44" s="113">
        <f t="shared" ref="K44:K53" si="9">COUNTA(L44:Q44)</f>
        <v>0</v>
      </c>
      <c r="L44" s="141"/>
      <c r="M44" s="141"/>
      <c r="N44" s="141"/>
      <c r="O44" s="141"/>
      <c r="P44" s="141"/>
      <c r="Q44" s="141"/>
      <c r="R44" s="144">
        <f t="shared" ref="R44:R53" si="10">COUNTA(S44:X44)</f>
        <v>1</v>
      </c>
      <c r="S44" s="141" t="s">
        <v>82</v>
      </c>
      <c r="T44" s="141"/>
      <c r="U44" s="141"/>
      <c r="V44" s="141"/>
      <c r="W44" s="141"/>
      <c r="X44" s="141"/>
      <c r="Y44" s="145">
        <f t="shared" ref="Y44:Y53" si="11">K44+R44</f>
        <v>1</v>
      </c>
      <c r="Z44" s="116"/>
      <c r="AA44" s="113"/>
      <c r="AB44" s="114"/>
      <c r="AC44" s="117"/>
      <c r="AD44" s="117"/>
      <c r="AE44" s="117"/>
      <c r="AF44" s="117"/>
      <c r="AG44" s="117"/>
      <c r="AH44" s="117"/>
      <c r="AI44" s="117"/>
      <c r="AJ44" s="117"/>
      <c r="AK44" s="117"/>
      <c r="AL44" s="117"/>
      <c r="AM44" s="117"/>
      <c r="AN44" s="117"/>
      <c r="AO44" s="117"/>
      <c r="AP44" s="117"/>
      <c r="AQ44" s="117"/>
      <c r="AR44" s="117"/>
      <c r="AS44" s="117"/>
      <c r="AT44" s="117"/>
      <c r="AU44" s="117"/>
      <c r="AV44" s="117"/>
      <c r="AW44" s="117"/>
      <c r="AX44" s="117"/>
      <c r="AY44" s="117"/>
      <c r="AZ44" s="117"/>
      <c r="BA44" s="117"/>
      <c r="BB44" s="117"/>
      <c r="BC44" s="117"/>
      <c r="BD44" s="117"/>
      <c r="BE44" s="117"/>
      <c r="BF44" s="117"/>
      <c r="BG44" s="117"/>
      <c r="BH44" s="117"/>
      <c r="BI44" s="117"/>
      <c r="BJ44" s="117"/>
      <c r="BK44" s="117"/>
      <c r="BL44" s="117"/>
      <c r="BM44" s="117"/>
      <c r="BN44" s="117"/>
      <c r="BO44" s="117"/>
      <c r="BP44" s="117"/>
      <c r="BQ44" s="117"/>
      <c r="BR44" s="117"/>
      <c r="BS44" s="118"/>
      <c r="BT44" s="118"/>
      <c r="BU44" s="117"/>
      <c r="BV44" s="117"/>
      <c r="BW44" s="117"/>
      <c r="BX44" s="117"/>
      <c r="BY44" s="117"/>
      <c r="BZ44" s="117"/>
      <c r="CA44" s="117"/>
      <c r="CB44" s="119"/>
      <c r="CC44" s="106">
        <f>COUNTIF(AA44:CB44,"&gt;-1")</f>
        <v>0</v>
      </c>
      <c r="CD44" s="120"/>
      <c r="CE44" s="121" t="e">
        <f>AVERAGE(AA44:CB44)</f>
        <v>#DIV/0!</v>
      </c>
      <c r="CF44" s="122" t="e">
        <f>ROUND(CE44*K44*$CF$3,0)</f>
        <v>#DIV/0!</v>
      </c>
      <c r="CG44" s="122" t="e">
        <f>ROUND(CE44*R44*$CG$3,0)</f>
        <v>#DIV/0!</v>
      </c>
    </row>
    <row r="45" spans="1:85" s="107" customFormat="1" x14ac:dyDescent="0.25">
      <c r="A45" s="195"/>
      <c r="B45" s="38" t="s">
        <v>71</v>
      </c>
      <c r="C45" s="39">
        <v>2011</v>
      </c>
      <c r="D45" s="39">
        <v>1</v>
      </c>
      <c r="E45" s="40" t="str">
        <f>CONCATENATE(B45,"/",C45,"/",D45)</f>
        <v>IS-AI/2011/1</v>
      </c>
      <c r="F45" s="155" t="s">
        <v>94</v>
      </c>
      <c r="G45" s="48" t="s">
        <v>95</v>
      </c>
      <c r="H45" s="41"/>
      <c r="I45" s="44"/>
      <c r="J45" s="44"/>
      <c r="K45" s="41">
        <f t="shared" si="9"/>
        <v>0</v>
      </c>
      <c r="L45" s="155"/>
      <c r="M45" s="155"/>
      <c r="N45" s="155"/>
      <c r="O45" s="155"/>
      <c r="P45" s="155"/>
      <c r="Q45" s="155"/>
      <c r="R45" s="44">
        <f t="shared" si="10"/>
        <v>1</v>
      </c>
      <c r="S45" s="155" t="s">
        <v>96</v>
      </c>
      <c r="T45" s="155"/>
      <c r="U45" s="155"/>
      <c r="V45" s="155"/>
      <c r="W45" s="155"/>
      <c r="X45" s="155"/>
      <c r="Y45" s="45">
        <f t="shared" si="11"/>
        <v>1</v>
      </c>
      <c r="Z45" s="49"/>
      <c r="AA45" s="41"/>
      <c r="AB45" s="44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0"/>
      <c r="AR45" s="50"/>
      <c r="AS45" s="50"/>
      <c r="AT45" s="50"/>
      <c r="AU45" s="50"/>
      <c r="AV45" s="50"/>
      <c r="AW45" s="50"/>
      <c r="AX45" s="50"/>
      <c r="AY45" s="50"/>
      <c r="AZ45" s="50"/>
      <c r="BA45" s="50"/>
      <c r="BB45" s="50"/>
      <c r="BC45" s="50"/>
      <c r="BD45" s="50"/>
      <c r="BE45" s="50"/>
      <c r="BF45" s="50"/>
      <c r="BG45" s="50"/>
      <c r="BH45" s="50"/>
      <c r="BI45" s="50"/>
      <c r="BJ45" s="50"/>
      <c r="BK45" s="50"/>
      <c r="BL45" s="50"/>
      <c r="BM45" s="50"/>
      <c r="BN45" s="50"/>
      <c r="BO45" s="50"/>
      <c r="BP45" s="50"/>
      <c r="BQ45" s="50"/>
      <c r="BR45" s="50"/>
      <c r="BS45" s="51"/>
      <c r="BT45" s="51"/>
      <c r="BU45" s="50"/>
      <c r="BV45" s="50"/>
      <c r="BW45" s="50"/>
      <c r="BX45" s="50"/>
      <c r="BY45" s="50"/>
      <c r="BZ45" s="50"/>
      <c r="CA45" s="50"/>
      <c r="CB45" s="46"/>
      <c r="CC45" s="106">
        <f>COUNTIF(AA45:CB45,"&gt;-1")</f>
        <v>0</v>
      </c>
      <c r="CD45" s="47"/>
      <c r="CE45" s="104" t="e">
        <f>AVERAGE(AA45:CB45)</f>
        <v>#DIV/0!</v>
      </c>
      <c r="CF45" s="105" t="e">
        <f>ROUND(CE45*K45*$CF$3,0)</f>
        <v>#DIV/0!</v>
      </c>
      <c r="CG45" s="105" t="e">
        <f>ROUND(CE45*R45*$CG$3,0)</f>
        <v>#DIV/0!</v>
      </c>
    </row>
    <row r="46" spans="1:85" s="107" customFormat="1" x14ac:dyDescent="0.25">
      <c r="A46" s="199"/>
      <c r="B46" s="138" t="s">
        <v>71</v>
      </c>
      <c r="C46" s="139"/>
      <c r="D46" s="139"/>
      <c r="E46" s="140"/>
      <c r="F46" s="156" t="s">
        <v>283</v>
      </c>
      <c r="G46" s="142" t="s">
        <v>32</v>
      </c>
      <c r="H46" s="113"/>
      <c r="I46" s="114"/>
      <c r="J46" s="114"/>
      <c r="K46" s="113">
        <f t="shared" si="9"/>
        <v>0</v>
      </c>
      <c r="L46" s="156"/>
      <c r="M46" s="156"/>
      <c r="N46" s="156"/>
      <c r="O46" s="156"/>
      <c r="P46" s="156"/>
      <c r="Q46" s="156"/>
      <c r="R46" s="144">
        <f t="shared" si="10"/>
        <v>3</v>
      </c>
      <c r="S46" s="156" t="s">
        <v>284</v>
      </c>
      <c r="T46" s="156" t="s">
        <v>285</v>
      </c>
      <c r="U46" s="156" t="s">
        <v>337</v>
      </c>
      <c r="V46" s="156"/>
      <c r="W46" s="156"/>
      <c r="X46" s="156"/>
      <c r="Y46" s="145">
        <f t="shared" si="11"/>
        <v>3</v>
      </c>
      <c r="Z46" s="116"/>
      <c r="AA46" s="113"/>
      <c r="AB46" s="114"/>
      <c r="AC46" s="117"/>
      <c r="AD46" s="117"/>
      <c r="AE46" s="117"/>
      <c r="AF46" s="117"/>
      <c r="AG46" s="117"/>
      <c r="AH46" s="117"/>
      <c r="AI46" s="117"/>
      <c r="AJ46" s="117"/>
      <c r="AK46" s="117"/>
      <c r="AL46" s="117"/>
      <c r="AM46" s="117"/>
      <c r="AN46" s="117"/>
      <c r="AO46" s="117"/>
      <c r="AP46" s="117"/>
      <c r="AQ46" s="117"/>
      <c r="AR46" s="117"/>
      <c r="AS46" s="117"/>
      <c r="AT46" s="117"/>
      <c r="AU46" s="117"/>
      <c r="AV46" s="117"/>
      <c r="AW46" s="117"/>
      <c r="AX46" s="117"/>
      <c r="AY46" s="117"/>
      <c r="AZ46" s="117"/>
      <c r="BA46" s="117"/>
      <c r="BB46" s="117"/>
      <c r="BC46" s="117"/>
      <c r="BD46" s="117"/>
      <c r="BE46" s="117"/>
      <c r="BF46" s="117"/>
      <c r="BG46" s="117"/>
      <c r="BH46" s="117"/>
      <c r="BI46" s="117"/>
      <c r="BJ46" s="117"/>
      <c r="BK46" s="117"/>
      <c r="BL46" s="117"/>
      <c r="BM46" s="117"/>
      <c r="BN46" s="117"/>
      <c r="BO46" s="117"/>
      <c r="BP46" s="117"/>
      <c r="BQ46" s="117"/>
      <c r="BR46" s="117"/>
      <c r="BS46" s="118"/>
      <c r="BT46" s="118"/>
      <c r="BU46" s="117"/>
      <c r="BV46" s="117"/>
      <c r="BW46" s="117"/>
      <c r="BX46" s="117"/>
      <c r="BY46" s="117"/>
      <c r="BZ46" s="117"/>
      <c r="CA46" s="117"/>
      <c r="CB46" s="119"/>
      <c r="CC46" s="106">
        <f>COUNTIF(AA46:CB46,"&gt;-1")</f>
        <v>0</v>
      </c>
      <c r="CD46" s="120"/>
      <c r="CE46" s="121" t="e">
        <f>AVERAGE(AA46:CB46)</f>
        <v>#DIV/0!</v>
      </c>
      <c r="CF46" s="122" t="e">
        <f>ROUND(CE46*K46*$CF$3,0)</f>
        <v>#DIV/0!</v>
      </c>
      <c r="CG46" s="122" t="e">
        <f>ROUND(CE46*R46*$CG$3,0)</f>
        <v>#DIV/0!</v>
      </c>
    </row>
    <row r="47" spans="1:85" s="107" customFormat="1" x14ac:dyDescent="0.25">
      <c r="A47" s="199"/>
      <c r="B47" s="138" t="s">
        <v>71</v>
      </c>
      <c r="C47" s="139"/>
      <c r="D47" s="139"/>
      <c r="E47" s="140"/>
      <c r="F47" s="156" t="s">
        <v>264</v>
      </c>
      <c r="G47" s="142" t="s">
        <v>37</v>
      </c>
      <c r="H47" s="113"/>
      <c r="I47" s="114"/>
      <c r="J47" s="114"/>
      <c r="K47" s="113">
        <f t="shared" si="9"/>
        <v>0</v>
      </c>
      <c r="L47" s="156"/>
      <c r="M47" s="156"/>
      <c r="N47" s="156"/>
      <c r="O47" s="156"/>
      <c r="P47" s="156"/>
      <c r="Q47" s="156"/>
      <c r="R47" s="144">
        <f t="shared" si="10"/>
        <v>2</v>
      </c>
      <c r="S47" s="156" t="s">
        <v>265</v>
      </c>
      <c r="T47" s="156" t="s">
        <v>266</v>
      </c>
      <c r="U47" s="156"/>
      <c r="V47" s="156"/>
      <c r="W47" s="156"/>
      <c r="X47" s="156"/>
      <c r="Y47" s="145">
        <f t="shared" si="11"/>
        <v>2</v>
      </c>
      <c r="Z47" s="49"/>
      <c r="AA47" s="41"/>
      <c r="AB47" s="44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50"/>
      <c r="AY47" s="50"/>
      <c r="AZ47" s="50"/>
      <c r="BA47" s="50"/>
      <c r="BB47" s="50"/>
      <c r="BC47" s="50"/>
      <c r="BD47" s="50"/>
      <c r="BE47" s="50"/>
      <c r="BF47" s="50"/>
      <c r="BG47" s="50"/>
      <c r="BH47" s="50"/>
      <c r="BI47" s="50"/>
      <c r="BJ47" s="50"/>
      <c r="BK47" s="50"/>
      <c r="BL47" s="50"/>
      <c r="BM47" s="50"/>
      <c r="BN47" s="50"/>
      <c r="BO47" s="50"/>
      <c r="BP47" s="50"/>
      <c r="BQ47" s="50"/>
      <c r="BR47" s="50"/>
      <c r="BS47" s="51"/>
      <c r="BT47" s="51"/>
      <c r="BU47" s="50"/>
      <c r="BV47" s="50"/>
      <c r="BW47" s="50"/>
      <c r="BX47" s="50"/>
      <c r="BY47" s="50"/>
      <c r="BZ47" s="50"/>
      <c r="CA47" s="50"/>
      <c r="CB47" s="46"/>
      <c r="CC47" s="106">
        <f>COUNTIF(AA47:CB47,"&gt;-1")</f>
        <v>0</v>
      </c>
      <c r="CD47" s="47"/>
      <c r="CE47" s="104" t="e">
        <f>AVERAGE(AA47:CB47)</f>
        <v>#DIV/0!</v>
      </c>
      <c r="CF47" s="105" t="e">
        <f>ROUND(CE47*K47*$CF$3,0)</f>
        <v>#DIV/0!</v>
      </c>
      <c r="CG47" s="105" t="e">
        <f>ROUND(CE47*R47*$CG$3,0)</f>
        <v>#DIV/0!</v>
      </c>
    </row>
    <row r="48" spans="1:85" s="107" customFormat="1" x14ac:dyDescent="0.25">
      <c r="A48" s="199"/>
      <c r="B48" s="138" t="s">
        <v>71</v>
      </c>
      <c r="C48" s="139"/>
      <c r="D48" s="139"/>
      <c r="E48" s="140"/>
      <c r="F48" s="156" t="s">
        <v>286</v>
      </c>
      <c r="G48" s="142" t="s">
        <v>40</v>
      </c>
      <c r="H48" s="113"/>
      <c r="I48" s="114"/>
      <c r="J48" s="114"/>
      <c r="K48" s="113">
        <f t="shared" si="9"/>
        <v>0</v>
      </c>
      <c r="L48" s="156"/>
      <c r="M48" s="156"/>
      <c r="N48" s="156"/>
      <c r="O48" s="156"/>
      <c r="P48" s="156"/>
      <c r="Q48" s="156"/>
      <c r="R48" s="144">
        <f t="shared" si="10"/>
        <v>1</v>
      </c>
      <c r="S48" s="156" t="s">
        <v>287</v>
      </c>
      <c r="T48" s="156"/>
      <c r="U48" s="156"/>
      <c r="V48" s="156"/>
      <c r="W48" s="156"/>
      <c r="X48" s="156"/>
      <c r="Y48" s="145">
        <f t="shared" si="11"/>
        <v>1</v>
      </c>
      <c r="Z48" s="116"/>
      <c r="AA48" s="113"/>
      <c r="AB48" s="114"/>
      <c r="AC48" s="117"/>
      <c r="AD48" s="117"/>
      <c r="AE48" s="117"/>
      <c r="AF48" s="117"/>
      <c r="AG48" s="117"/>
      <c r="AH48" s="117"/>
      <c r="AI48" s="117"/>
      <c r="AJ48" s="117"/>
      <c r="AK48" s="117"/>
      <c r="AL48" s="117"/>
      <c r="AM48" s="117"/>
      <c r="AN48" s="117"/>
      <c r="AO48" s="117"/>
      <c r="AP48" s="117"/>
      <c r="AQ48" s="117"/>
      <c r="AR48" s="117"/>
      <c r="AS48" s="117"/>
      <c r="AT48" s="117"/>
      <c r="AU48" s="117"/>
      <c r="AV48" s="117"/>
      <c r="AW48" s="117"/>
      <c r="AX48" s="117"/>
      <c r="AY48" s="117"/>
      <c r="AZ48" s="117"/>
      <c r="BA48" s="117"/>
      <c r="BB48" s="117"/>
      <c r="BC48" s="117"/>
      <c r="BD48" s="117"/>
      <c r="BE48" s="117"/>
      <c r="BF48" s="117"/>
      <c r="BG48" s="117"/>
      <c r="BH48" s="117"/>
      <c r="BI48" s="117"/>
      <c r="BJ48" s="117"/>
      <c r="BK48" s="117"/>
      <c r="BL48" s="117"/>
      <c r="BM48" s="117"/>
      <c r="BN48" s="117"/>
      <c r="BO48" s="117"/>
      <c r="BP48" s="117"/>
      <c r="BQ48" s="117"/>
      <c r="BR48" s="117"/>
      <c r="BS48" s="118"/>
      <c r="BT48" s="118"/>
      <c r="BU48" s="117"/>
      <c r="BV48" s="117"/>
      <c r="BW48" s="117"/>
      <c r="BX48" s="117"/>
      <c r="BY48" s="117"/>
      <c r="BZ48" s="117"/>
      <c r="CA48" s="117"/>
      <c r="CB48" s="119"/>
      <c r="CC48" s="106">
        <f>COUNTIF(AA48:CB48,"&gt;-1")</f>
        <v>0</v>
      </c>
      <c r="CD48" s="120"/>
      <c r="CE48" s="121" t="e">
        <f>AVERAGE(AA48:CB48)</f>
        <v>#DIV/0!</v>
      </c>
      <c r="CF48" s="122" t="e">
        <f>ROUND(CE48*K48*$CF$3,0)</f>
        <v>#DIV/0!</v>
      </c>
      <c r="CG48" s="122" t="e">
        <f>ROUND(CE48*R48*$CG$3,0)</f>
        <v>#DIV/0!</v>
      </c>
    </row>
    <row r="49" spans="1:85" s="107" customFormat="1" x14ac:dyDescent="0.25">
      <c r="A49" s="199"/>
      <c r="B49" s="138" t="s">
        <v>71</v>
      </c>
      <c r="C49" s="139"/>
      <c r="D49" s="139"/>
      <c r="E49" s="140"/>
      <c r="F49" s="156" t="s">
        <v>262</v>
      </c>
      <c r="G49" s="142" t="s">
        <v>43</v>
      </c>
      <c r="H49" s="113"/>
      <c r="I49" s="114"/>
      <c r="J49" s="114"/>
      <c r="K49" s="113">
        <f t="shared" si="9"/>
        <v>0</v>
      </c>
      <c r="L49" s="156"/>
      <c r="M49" s="156"/>
      <c r="N49" s="156"/>
      <c r="O49" s="156"/>
      <c r="P49" s="156"/>
      <c r="Q49" s="156"/>
      <c r="R49" s="144">
        <f t="shared" si="10"/>
        <v>1</v>
      </c>
      <c r="S49" s="156" t="s">
        <v>263</v>
      </c>
      <c r="T49" s="156"/>
      <c r="U49" s="156"/>
      <c r="V49" s="156"/>
      <c r="W49" s="156"/>
      <c r="X49" s="156"/>
      <c r="Y49" s="145">
        <f t="shared" si="11"/>
        <v>1</v>
      </c>
      <c r="Z49" s="49"/>
      <c r="AA49" s="41"/>
      <c r="AB49" s="44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50"/>
      <c r="AQ49" s="50"/>
      <c r="AR49" s="50"/>
      <c r="AS49" s="50"/>
      <c r="AT49" s="50"/>
      <c r="AU49" s="50"/>
      <c r="AV49" s="50"/>
      <c r="AW49" s="50"/>
      <c r="AX49" s="50"/>
      <c r="AY49" s="50"/>
      <c r="AZ49" s="50"/>
      <c r="BA49" s="50"/>
      <c r="BB49" s="50"/>
      <c r="BC49" s="50"/>
      <c r="BD49" s="50"/>
      <c r="BE49" s="50"/>
      <c r="BF49" s="50"/>
      <c r="BG49" s="50"/>
      <c r="BH49" s="50"/>
      <c r="BI49" s="50"/>
      <c r="BJ49" s="50"/>
      <c r="BK49" s="50"/>
      <c r="BL49" s="50"/>
      <c r="BM49" s="50"/>
      <c r="BN49" s="50"/>
      <c r="BO49" s="50"/>
      <c r="BP49" s="50"/>
      <c r="BQ49" s="50"/>
      <c r="BR49" s="50"/>
      <c r="BS49" s="51"/>
      <c r="BT49" s="51"/>
      <c r="BU49" s="50"/>
      <c r="BV49" s="50"/>
      <c r="BW49" s="50"/>
      <c r="BX49" s="50"/>
      <c r="BY49" s="50"/>
      <c r="BZ49" s="50"/>
      <c r="CA49" s="50"/>
      <c r="CB49" s="46"/>
      <c r="CC49" s="106">
        <f>COUNTIF(AA49:CB49,"&gt;-1")</f>
        <v>0</v>
      </c>
      <c r="CD49" s="47"/>
      <c r="CE49" s="104" t="e">
        <f>AVERAGE(AA49:CB49)</f>
        <v>#DIV/0!</v>
      </c>
      <c r="CF49" s="105" t="e">
        <f>ROUND(CE49*K49*$CF$3,0)</f>
        <v>#DIV/0!</v>
      </c>
      <c r="CG49" s="105" t="e">
        <f>ROUND(CE49*R49*$CG$3,0)</f>
        <v>#DIV/0!</v>
      </c>
    </row>
    <row r="50" spans="1:85" s="107" customFormat="1" x14ac:dyDescent="0.25">
      <c r="A50" s="195"/>
      <c r="B50" s="38" t="s">
        <v>71</v>
      </c>
      <c r="C50" s="39">
        <v>2011</v>
      </c>
      <c r="D50" s="39">
        <v>10</v>
      </c>
      <c r="E50" s="40" t="str">
        <f>CONCATENATE(B50,"/",C50,"/",D50)</f>
        <v>IS-AI/2011/10</v>
      </c>
      <c r="F50" s="155" t="s">
        <v>196</v>
      </c>
      <c r="G50" s="48" t="s">
        <v>49</v>
      </c>
      <c r="H50" s="41"/>
      <c r="I50" s="44"/>
      <c r="J50" s="44"/>
      <c r="K50" s="41">
        <f t="shared" si="9"/>
        <v>0</v>
      </c>
      <c r="L50" s="42"/>
      <c r="M50" s="42"/>
      <c r="N50" s="155"/>
      <c r="O50" s="155"/>
      <c r="P50" s="155"/>
      <c r="Q50" s="155"/>
      <c r="R50" s="44">
        <f t="shared" si="10"/>
        <v>3</v>
      </c>
      <c r="S50" s="155" t="s">
        <v>197</v>
      </c>
      <c r="T50" s="155" t="s">
        <v>198</v>
      </c>
      <c r="U50" s="155" t="s">
        <v>199</v>
      </c>
      <c r="V50" s="155"/>
      <c r="W50" s="155"/>
      <c r="X50" s="155"/>
      <c r="Y50" s="45">
        <f t="shared" si="11"/>
        <v>3</v>
      </c>
      <c r="Z50" s="130"/>
      <c r="AA50" s="127"/>
      <c r="AB50" s="128"/>
      <c r="AC50" s="131"/>
      <c r="AD50" s="131"/>
      <c r="AE50" s="131"/>
      <c r="AF50" s="131"/>
      <c r="AG50" s="131"/>
      <c r="AH50" s="131"/>
      <c r="AI50" s="131"/>
      <c r="AJ50" s="131"/>
      <c r="AK50" s="131"/>
      <c r="AL50" s="131"/>
      <c r="AM50" s="131"/>
      <c r="AN50" s="131"/>
      <c r="AO50" s="131"/>
      <c r="AP50" s="131"/>
      <c r="AQ50" s="131"/>
      <c r="AR50" s="131"/>
      <c r="AS50" s="131"/>
      <c r="AT50" s="131"/>
      <c r="AU50" s="131"/>
      <c r="AV50" s="131"/>
      <c r="AW50" s="131"/>
      <c r="AX50" s="131"/>
      <c r="AY50" s="131"/>
      <c r="AZ50" s="131"/>
      <c r="BA50" s="131"/>
      <c r="BB50" s="131"/>
      <c r="BC50" s="131"/>
      <c r="BD50" s="131"/>
      <c r="BE50" s="131"/>
      <c r="BF50" s="131"/>
      <c r="BG50" s="131"/>
      <c r="BH50" s="131"/>
      <c r="BI50" s="131"/>
      <c r="BJ50" s="131"/>
      <c r="BK50" s="131"/>
      <c r="BL50" s="131"/>
      <c r="BM50" s="131"/>
      <c r="BN50" s="131"/>
      <c r="BO50" s="131"/>
      <c r="BP50" s="131"/>
      <c r="BQ50" s="131"/>
      <c r="BR50" s="131"/>
      <c r="BS50" s="132"/>
      <c r="BT50" s="132"/>
      <c r="BU50" s="131"/>
      <c r="BV50" s="131"/>
      <c r="BW50" s="131"/>
      <c r="BX50" s="131"/>
      <c r="BY50" s="131"/>
      <c r="BZ50" s="131"/>
      <c r="CA50" s="131"/>
      <c r="CB50" s="133"/>
      <c r="CC50" s="134">
        <f>COUNTIF(AA50:CB50,"&gt;-1")</f>
        <v>0</v>
      </c>
      <c r="CD50" s="135"/>
      <c r="CE50" s="136" t="e">
        <f>AVERAGE(AA50:CB50)</f>
        <v>#DIV/0!</v>
      </c>
      <c r="CF50" s="137" t="e">
        <f>ROUND(CE50*K50*$CF$3,0)</f>
        <v>#DIV/0!</v>
      </c>
      <c r="CG50" s="137" t="e">
        <f>ROUND(CE50*R50*$CG$3,0)</f>
        <v>#DIV/0!</v>
      </c>
    </row>
    <row r="51" spans="1:85" s="107" customFormat="1" x14ac:dyDescent="0.25">
      <c r="A51" s="195"/>
      <c r="B51" s="38" t="s">
        <v>71</v>
      </c>
      <c r="C51" s="39">
        <v>2011</v>
      </c>
      <c r="D51" s="39">
        <v>9</v>
      </c>
      <c r="E51" s="40" t="str">
        <f>CONCATENATE(B51,"/",C51,"/",D51)</f>
        <v>IS-AI/2011/9</v>
      </c>
      <c r="F51" s="155" t="s">
        <v>188</v>
      </c>
      <c r="G51" s="48" t="s">
        <v>49</v>
      </c>
      <c r="H51" s="41"/>
      <c r="I51" s="44"/>
      <c r="J51" s="44"/>
      <c r="K51" s="41">
        <f>COUNTA(L51:Q51)</f>
        <v>0</v>
      </c>
      <c r="L51" s="42"/>
      <c r="M51" s="42"/>
      <c r="N51" s="42"/>
      <c r="O51" s="155"/>
      <c r="P51" s="155"/>
      <c r="Q51" s="155"/>
      <c r="R51" s="44">
        <f>COUNTA(S51:X51)</f>
        <v>3</v>
      </c>
      <c r="S51" s="155" t="s">
        <v>190</v>
      </c>
      <c r="T51" s="155" t="s">
        <v>191</v>
      </c>
      <c r="U51" s="155" t="s">
        <v>192</v>
      </c>
      <c r="V51" s="155"/>
      <c r="W51" s="155"/>
      <c r="X51" s="155"/>
      <c r="Y51" s="45">
        <f>K51+R51</f>
        <v>3</v>
      </c>
      <c r="Z51" s="49"/>
      <c r="AA51" s="41"/>
      <c r="AB51" s="44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0"/>
      <c r="AQ51" s="50"/>
      <c r="AR51" s="50"/>
      <c r="AS51" s="50"/>
      <c r="AT51" s="50"/>
      <c r="AU51" s="50"/>
      <c r="AV51" s="50"/>
      <c r="AW51" s="50"/>
      <c r="AX51" s="50"/>
      <c r="AY51" s="50">
        <v>1</v>
      </c>
      <c r="AZ51" s="50"/>
      <c r="BA51" s="50"/>
      <c r="BB51" s="50"/>
      <c r="BC51" s="50"/>
      <c r="BD51" s="50"/>
      <c r="BE51" s="50"/>
      <c r="BF51" s="50"/>
      <c r="BG51" s="50"/>
      <c r="BH51" s="50"/>
      <c r="BI51" s="50"/>
      <c r="BJ51" s="50"/>
      <c r="BK51" s="50"/>
      <c r="BL51" s="50"/>
      <c r="BM51" s="50"/>
      <c r="BN51" s="50"/>
      <c r="BO51" s="50"/>
      <c r="BP51" s="50"/>
      <c r="BQ51" s="50"/>
      <c r="BR51" s="50"/>
      <c r="BS51" s="51"/>
      <c r="BT51" s="51"/>
      <c r="BU51" s="50"/>
      <c r="BV51" s="50"/>
      <c r="BW51" s="50"/>
      <c r="BX51" s="50"/>
      <c r="BY51" s="50"/>
      <c r="BZ51" s="50"/>
      <c r="CA51" s="50"/>
      <c r="CB51" s="46"/>
      <c r="CC51" s="106">
        <f>COUNTIF(AA51:CB51,"&gt;-1")</f>
        <v>1</v>
      </c>
      <c r="CD51" s="47"/>
      <c r="CE51" s="104">
        <f>AVERAGE(AA51:CB51)</f>
        <v>1</v>
      </c>
      <c r="CF51" s="105">
        <f>ROUND(CE51*K51*$CF$3,0)</f>
        <v>0</v>
      </c>
      <c r="CG51" s="105">
        <f>ROUND(CE51*R51*$CG$3,0)</f>
        <v>75</v>
      </c>
    </row>
    <row r="52" spans="1:85" s="107" customFormat="1" x14ac:dyDescent="0.25">
      <c r="A52" s="199"/>
      <c r="B52" s="138" t="s">
        <v>71</v>
      </c>
      <c r="C52" s="139"/>
      <c r="D52" s="139"/>
      <c r="E52" s="140"/>
      <c r="F52" s="156" t="s">
        <v>288</v>
      </c>
      <c r="G52" s="142" t="s">
        <v>63</v>
      </c>
      <c r="H52" s="113"/>
      <c r="I52" s="114"/>
      <c r="J52" s="114"/>
      <c r="K52" s="113">
        <f t="shared" si="9"/>
        <v>0</v>
      </c>
      <c r="L52" s="156"/>
      <c r="M52" s="156"/>
      <c r="N52" s="156"/>
      <c r="O52" s="156"/>
      <c r="P52" s="156"/>
      <c r="Q52" s="156"/>
      <c r="R52" s="144">
        <f t="shared" si="10"/>
        <v>2</v>
      </c>
      <c r="S52" s="156" t="s">
        <v>289</v>
      </c>
      <c r="T52" s="156" t="s">
        <v>290</v>
      </c>
      <c r="U52" s="156"/>
      <c r="V52" s="156"/>
      <c r="W52" s="156"/>
      <c r="X52" s="156"/>
      <c r="Y52" s="145">
        <f t="shared" si="11"/>
        <v>2</v>
      </c>
      <c r="Z52" s="49"/>
      <c r="AA52" s="41"/>
      <c r="AB52" s="44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  <c r="AN52" s="50"/>
      <c r="AO52" s="50"/>
      <c r="AP52" s="50"/>
      <c r="AQ52" s="50"/>
      <c r="AR52" s="50"/>
      <c r="AS52" s="50"/>
      <c r="AT52" s="50"/>
      <c r="AU52" s="50"/>
      <c r="AV52" s="50"/>
      <c r="AW52" s="50"/>
      <c r="AX52" s="50"/>
      <c r="AY52" s="50"/>
      <c r="AZ52" s="50"/>
      <c r="BA52" s="50"/>
      <c r="BB52" s="50"/>
      <c r="BC52" s="50"/>
      <c r="BD52" s="50"/>
      <c r="BE52" s="50"/>
      <c r="BF52" s="50"/>
      <c r="BG52" s="50"/>
      <c r="BH52" s="50"/>
      <c r="BI52" s="50"/>
      <c r="BJ52" s="50"/>
      <c r="BK52" s="50"/>
      <c r="BL52" s="50"/>
      <c r="BM52" s="50"/>
      <c r="BN52" s="50"/>
      <c r="BO52" s="50"/>
      <c r="BP52" s="50"/>
      <c r="BQ52" s="50"/>
      <c r="BR52" s="50"/>
      <c r="BS52" s="51"/>
      <c r="BT52" s="51"/>
      <c r="BU52" s="50"/>
      <c r="BV52" s="50"/>
      <c r="BW52" s="50"/>
      <c r="BX52" s="50"/>
      <c r="BY52" s="50"/>
      <c r="BZ52" s="50"/>
      <c r="CA52" s="50"/>
      <c r="CB52" s="46"/>
      <c r="CC52" s="106">
        <f>COUNTIF(AA52:CB52,"&gt;-1")</f>
        <v>0</v>
      </c>
      <c r="CD52" s="47"/>
      <c r="CE52" s="104" t="e">
        <f>AVERAGE(AA52:CB52)</f>
        <v>#DIV/0!</v>
      </c>
      <c r="CF52" s="105" t="e">
        <f>ROUND(CE52*K52*$CF$3,0)</f>
        <v>#DIV/0!</v>
      </c>
      <c r="CG52" s="105" t="e">
        <f>ROUND(CE52*R52*$CG$3,0)</f>
        <v>#DIV/0!</v>
      </c>
    </row>
    <row r="53" spans="1:85" s="107" customFormat="1" x14ac:dyDescent="0.25">
      <c r="A53" s="199"/>
      <c r="B53" s="138" t="s">
        <v>71</v>
      </c>
      <c r="C53" s="139"/>
      <c r="D53" s="139"/>
      <c r="E53" s="140"/>
      <c r="F53" s="156" t="s">
        <v>276</v>
      </c>
      <c r="G53" s="142" t="s">
        <v>64</v>
      </c>
      <c r="H53" s="113"/>
      <c r="I53" s="114"/>
      <c r="J53" s="114"/>
      <c r="K53" s="113">
        <f t="shared" si="9"/>
        <v>0</v>
      </c>
      <c r="L53" s="156"/>
      <c r="M53" s="156"/>
      <c r="N53" s="156"/>
      <c r="O53" s="156"/>
      <c r="P53" s="156"/>
      <c r="Q53" s="156"/>
      <c r="R53" s="144">
        <f t="shared" si="10"/>
        <v>2</v>
      </c>
      <c r="S53" s="156" t="s">
        <v>277</v>
      </c>
      <c r="T53" s="156" t="s">
        <v>278</v>
      </c>
      <c r="U53" s="156"/>
      <c r="V53" s="156"/>
      <c r="W53" s="156"/>
      <c r="X53" s="156"/>
      <c r="Y53" s="145">
        <f t="shared" si="11"/>
        <v>2</v>
      </c>
      <c r="Z53" s="49"/>
      <c r="AA53" s="41"/>
      <c r="AB53" s="44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  <c r="AN53" s="50"/>
      <c r="AO53" s="50"/>
      <c r="AP53" s="50"/>
      <c r="AQ53" s="50"/>
      <c r="AR53" s="50"/>
      <c r="AS53" s="50"/>
      <c r="AT53" s="50"/>
      <c r="AU53" s="50"/>
      <c r="AV53" s="50"/>
      <c r="AW53" s="50"/>
      <c r="AX53" s="50"/>
      <c r="AY53" s="50"/>
      <c r="AZ53" s="50"/>
      <c r="BA53" s="50"/>
      <c r="BB53" s="50"/>
      <c r="BC53" s="50"/>
      <c r="BD53" s="50"/>
      <c r="BE53" s="50"/>
      <c r="BF53" s="50"/>
      <c r="BG53" s="50"/>
      <c r="BH53" s="50"/>
      <c r="BI53" s="50"/>
      <c r="BJ53" s="50"/>
      <c r="BK53" s="50"/>
      <c r="BL53" s="50"/>
      <c r="BM53" s="50"/>
      <c r="BN53" s="50"/>
      <c r="BO53" s="50"/>
      <c r="BP53" s="50"/>
      <c r="BQ53" s="50"/>
      <c r="BR53" s="50"/>
      <c r="BS53" s="51"/>
      <c r="BT53" s="51"/>
      <c r="BU53" s="50"/>
      <c r="BV53" s="50"/>
      <c r="BW53" s="50"/>
      <c r="BX53" s="50"/>
      <c r="BY53" s="50"/>
      <c r="BZ53" s="50"/>
      <c r="CA53" s="50"/>
      <c r="CB53" s="46"/>
      <c r="CC53" s="106"/>
      <c r="CD53" s="47"/>
      <c r="CE53" s="104"/>
      <c r="CF53" s="105"/>
      <c r="CG53" s="105"/>
    </row>
    <row r="54" spans="1:85" s="107" customFormat="1" x14ac:dyDescent="0.25">
      <c r="A54" s="199"/>
      <c r="B54" s="138" t="s">
        <v>98</v>
      </c>
      <c r="C54" s="139">
        <v>2011</v>
      </c>
      <c r="D54" s="139">
        <v>3</v>
      </c>
      <c r="E54" s="140" t="str">
        <f t="shared" ref="E54:E63" si="12">CONCATENATE(B54,"/",C54,"/",D54)</f>
        <v>IS-HI/2011/3</v>
      </c>
      <c r="F54" s="156" t="s">
        <v>99</v>
      </c>
      <c r="G54" s="142" t="s">
        <v>28</v>
      </c>
      <c r="H54" s="113"/>
      <c r="I54" s="114"/>
      <c r="J54" s="114"/>
      <c r="K54" s="113">
        <f t="shared" ref="K54:K63" si="13">COUNTA(L54:Q54)</f>
        <v>0</v>
      </c>
      <c r="L54" s="156"/>
      <c r="M54" s="156"/>
      <c r="N54" s="156"/>
      <c r="O54" s="156"/>
      <c r="P54" s="156"/>
      <c r="Q54" s="156"/>
      <c r="R54" s="144">
        <f t="shared" ref="R54:R63" si="14">COUNTA(S54:X54)</f>
        <v>0</v>
      </c>
      <c r="S54" s="156"/>
      <c r="T54" s="156"/>
      <c r="U54" s="156"/>
      <c r="V54" s="156"/>
      <c r="W54" s="156"/>
      <c r="X54" s="156"/>
      <c r="Y54" s="145">
        <f t="shared" ref="Y54:Y63" si="15">K54+R54</f>
        <v>0</v>
      </c>
      <c r="Z54" s="49"/>
      <c r="AA54" s="41"/>
      <c r="AB54" s="44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0"/>
      <c r="AP54" s="50"/>
      <c r="AQ54" s="50"/>
      <c r="AR54" s="50"/>
      <c r="AS54" s="50"/>
      <c r="AT54" s="50"/>
      <c r="AU54" s="50"/>
      <c r="AV54" s="50"/>
      <c r="AW54" s="50"/>
      <c r="AX54" s="50"/>
      <c r="AY54" s="50"/>
      <c r="AZ54" s="50"/>
      <c r="BA54" s="50"/>
      <c r="BB54" s="50"/>
      <c r="BC54" s="50"/>
      <c r="BD54" s="50"/>
      <c r="BE54" s="50"/>
      <c r="BF54" s="50"/>
      <c r="BG54" s="50"/>
      <c r="BH54" s="50"/>
      <c r="BI54" s="50"/>
      <c r="BJ54" s="50"/>
      <c r="BK54" s="50"/>
      <c r="BL54" s="50"/>
      <c r="BM54" s="50"/>
      <c r="BN54" s="50"/>
      <c r="BO54" s="50"/>
      <c r="BP54" s="50"/>
      <c r="BQ54" s="50"/>
      <c r="BR54" s="50"/>
      <c r="BS54" s="51"/>
      <c r="BT54" s="51"/>
      <c r="BU54" s="50"/>
      <c r="BV54" s="50"/>
      <c r="BW54" s="50"/>
      <c r="BX54" s="50"/>
      <c r="BY54" s="50"/>
      <c r="BZ54" s="50"/>
      <c r="CA54" s="50"/>
      <c r="CB54" s="46"/>
      <c r="CC54" s="106">
        <f>COUNTIF(AA54:CB54,"&gt;-1")</f>
        <v>0</v>
      </c>
      <c r="CD54" s="47"/>
      <c r="CE54" s="104" t="e">
        <f>AVERAGE(AA54:CB54)</f>
        <v>#DIV/0!</v>
      </c>
      <c r="CF54" s="105" t="e">
        <f>ROUND(CE54*K54*$CF$3,0)</f>
        <v>#DIV/0!</v>
      </c>
      <c r="CG54" s="105" t="e">
        <f>ROUND(CE54*R54*$CG$3,0)</f>
        <v>#DIV/0!</v>
      </c>
    </row>
    <row r="55" spans="1:85" s="107" customFormat="1" x14ac:dyDescent="0.25">
      <c r="A55" s="196"/>
      <c r="B55" s="108" t="s">
        <v>98</v>
      </c>
      <c r="C55" s="109">
        <v>2011</v>
      </c>
      <c r="D55" s="109">
        <v>7</v>
      </c>
      <c r="E55" s="110" t="str">
        <f t="shared" si="12"/>
        <v>IS-HI/2011/7</v>
      </c>
      <c r="F55" s="111" t="s">
        <v>100</v>
      </c>
      <c r="G55" s="112" t="s">
        <v>101</v>
      </c>
      <c r="H55" s="113"/>
      <c r="I55" s="114"/>
      <c r="J55" s="114"/>
      <c r="K55" s="113">
        <f t="shared" si="13"/>
        <v>0</v>
      </c>
      <c r="L55" s="111"/>
      <c r="M55" s="111"/>
      <c r="N55" s="111"/>
      <c r="O55" s="111"/>
      <c r="P55" s="111"/>
      <c r="Q55" s="111"/>
      <c r="R55" s="114">
        <f t="shared" si="14"/>
        <v>0</v>
      </c>
      <c r="S55" s="111"/>
      <c r="T55" s="111"/>
      <c r="U55" s="111"/>
      <c r="V55" s="111"/>
      <c r="W55" s="111"/>
      <c r="X55" s="111"/>
      <c r="Y55" s="115">
        <f t="shared" si="15"/>
        <v>0</v>
      </c>
      <c r="Z55" s="116"/>
      <c r="AA55" s="113"/>
      <c r="AB55" s="114"/>
      <c r="AC55" s="117"/>
      <c r="AD55" s="117"/>
      <c r="AE55" s="117"/>
      <c r="AF55" s="117"/>
      <c r="AG55" s="117"/>
      <c r="AH55" s="117"/>
      <c r="AI55" s="117"/>
      <c r="AJ55" s="117"/>
      <c r="AK55" s="117"/>
      <c r="AL55" s="117"/>
      <c r="AM55" s="117"/>
      <c r="AN55" s="117"/>
      <c r="AO55" s="117"/>
      <c r="AP55" s="117"/>
      <c r="AQ55" s="117"/>
      <c r="AR55" s="117"/>
      <c r="AS55" s="117"/>
      <c r="AT55" s="117"/>
      <c r="AU55" s="117"/>
      <c r="AV55" s="117"/>
      <c r="AW55" s="117"/>
      <c r="AX55" s="117"/>
      <c r="AY55" s="117"/>
      <c r="AZ55" s="117"/>
      <c r="BA55" s="117"/>
      <c r="BB55" s="117"/>
      <c r="BC55" s="117"/>
      <c r="BD55" s="117"/>
      <c r="BE55" s="117"/>
      <c r="BF55" s="117"/>
      <c r="BG55" s="117"/>
      <c r="BH55" s="117"/>
      <c r="BI55" s="117"/>
      <c r="BJ55" s="117"/>
      <c r="BK55" s="117"/>
      <c r="BL55" s="117"/>
      <c r="BM55" s="117"/>
      <c r="BN55" s="117"/>
      <c r="BO55" s="117"/>
      <c r="BP55" s="117"/>
      <c r="BQ55" s="117"/>
      <c r="BR55" s="117"/>
      <c r="BS55" s="118"/>
      <c r="BT55" s="118"/>
      <c r="BU55" s="117"/>
      <c r="BV55" s="117"/>
      <c r="BW55" s="117"/>
      <c r="BX55" s="117"/>
      <c r="BY55" s="117"/>
      <c r="BZ55" s="117"/>
      <c r="CA55" s="117"/>
      <c r="CB55" s="119"/>
      <c r="CC55" s="106">
        <f>COUNTIF(AA55:CB55,"&gt;-1")</f>
        <v>0</v>
      </c>
      <c r="CD55" s="120"/>
      <c r="CE55" s="121" t="e">
        <f>AVERAGE(AA55:CB55)</f>
        <v>#DIV/0!</v>
      </c>
      <c r="CF55" s="122" t="e">
        <f>ROUND(CE55*K55*$CF$3,0)</f>
        <v>#DIV/0!</v>
      </c>
      <c r="CG55" s="122" t="e">
        <f>ROUND(CE55*R55*$CG$3,0)</f>
        <v>#DIV/0!</v>
      </c>
    </row>
    <row r="56" spans="1:85" s="107" customFormat="1" x14ac:dyDescent="0.25">
      <c r="A56" s="196"/>
      <c r="B56" s="108" t="s">
        <v>98</v>
      </c>
      <c r="C56" s="109">
        <v>2011</v>
      </c>
      <c r="D56" s="109">
        <v>2</v>
      </c>
      <c r="E56" s="110" t="str">
        <f t="shared" si="12"/>
        <v>IS-HI/2011/2</v>
      </c>
      <c r="F56" s="111" t="s">
        <v>161</v>
      </c>
      <c r="G56" s="112" t="s">
        <v>162</v>
      </c>
      <c r="H56" s="113"/>
      <c r="I56" s="114"/>
      <c r="J56" s="114"/>
      <c r="K56" s="113">
        <f t="shared" si="13"/>
        <v>0</v>
      </c>
      <c r="L56" s="111"/>
      <c r="M56" s="111"/>
      <c r="N56" s="111"/>
      <c r="O56" s="111"/>
      <c r="P56" s="111"/>
      <c r="Q56" s="111"/>
      <c r="R56" s="114">
        <f t="shared" si="14"/>
        <v>0</v>
      </c>
      <c r="S56" s="111"/>
      <c r="T56" s="111"/>
      <c r="U56" s="111"/>
      <c r="V56" s="111"/>
      <c r="W56" s="111"/>
      <c r="X56" s="111"/>
      <c r="Y56" s="115">
        <f t="shared" si="15"/>
        <v>0</v>
      </c>
      <c r="Z56" s="116"/>
      <c r="AA56" s="113"/>
      <c r="AB56" s="114"/>
      <c r="AC56" s="117"/>
      <c r="AD56" s="117"/>
      <c r="AE56" s="117"/>
      <c r="AF56" s="117"/>
      <c r="AG56" s="117"/>
      <c r="AH56" s="117"/>
      <c r="AI56" s="117"/>
      <c r="AJ56" s="117"/>
      <c r="AK56" s="117"/>
      <c r="AL56" s="117"/>
      <c r="AM56" s="117"/>
      <c r="AN56" s="117"/>
      <c r="AO56" s="117"/>
      <c r="AP56" s="117"/>
      <c r="AQ56" s="117"/>
      <c r="AR56" s="117"/>
      <c r="AS56" s="117"/>
      <c r="AT56" s="117"/>
      <c r="AU56" s="117"/>
      <c r="AV56" s="117"/>
      <c r="AW56" s="117"/>
      <c r="AX56" s="117"/>
      <c r="AY56" s="117"/>
      <c r="AZ56" s="117"/>
      <c r="BA56" s="117"/>
      <c r="BB56" s="117"/>
      <c r="BC56" s="117"/>
      <c r="BD56" s="117"/>
      <c r="BE56" s="117"/>
      <c r="BF56" s="117"/>
      <c r="BG56" s="117"/>
      <c r="BH56" s="117"/>
      <c r="BI56" s="117"/>
      <c r="BJ56" s="117"/>
      <c r="BK56" s="117"/>
      <c r="BL56" s="117"/>
      <c r="BM56" s="117"/>
      <c r="BN56" s="117"/>
      <c r="BO56" s="117"/>
      <c r="BP56" s="117"/>
      <c r="BQ56" s="117"/>
      <c r="BR56" s="117"/>
      <c r="BS56" s="118"/>
      <c r="BT56" s="118"/>
      <c r="BU56" s="117"/>
      <c r="BV56" s="117"/>
      <c r="BW56" s="117"/>
      <c r="BX56" s="117"/>
      <c r="BY56" s="117"/>
      <c r="BZ56" s="117"/>
      <c r="CA56" s="117"/>
      <c r="CB56" s="119"/>
      <c r="CC56" s="106">
        <f>COUNTIF(AA56:CB56,"&gt;-1")</f>
        <v>0</v>
      </c>
      <c r="CD56" s="120"/>
      <c r="CE56" s="121" t="e">
        <f>AVERAGE(AA56:CB56)</f>
        <v>#DIV/0!</v>
      </c>
      <c r="CF56" s="122" t="e">
        <f>ROUND(CE56*K56*$CF$3,0)</f>
        <v>#DIV/0!</v>
      </c>
      <c r="CG56" s="122" t="e">
        <f>ROUND(CE56*R56*$CG$3,0)</f>
        <v>#DIV/0!</v>
      </c>
    </row>
    <row r="57" spans="1:85" s="107" customFormat="1" x14ac:dyDescent="0.25">
      <c r="A57" s="196"/>
      <c r="B57" s="108" t="s">
        <v>98</v>
      </c>
      <c r="C57" s="109">
        <v>2011</v>
      </c>
      <c r="D57" s="109">
        <v>1</v>
      </c>
      <c r="E57" s="110" t="str">
        <f t="shared" si="12"/>
        <v>IS-HI/2011/1</v>
      </c>
      <c r="F57" s="157" t="s">
        <v>173</v>
      </c>
      <c r="G57" s="159" t="s">
        <v>46</v>
      </c>
      <c r="H57" s="113"/>
      <c r="I57" s="114"/>
      <c r="J57" s="114"/>
      <c r="K57" s="113">
        <f t="shared" si="13"/>
        <v>0</v>
      </c>
      <c r="L57" s="111"/>
      <c r="M57" s="111"/>
      <c r="N57" s="111"/>
      <c r="O57" s="111"/>
      <c r="P57" s="111"/>
      <c r="Q57" s="111"/>
      <c r="R57" s="114">
        <f t="shared" si="14"/>
        <v>0</v>
      </c>
      <c r="S57" s="111"/>
      <c r="T57" s="111"/>
      <c r="U57" s="111"/>
      <c r="V57" s="111"/>
      <c r="W57" s="111"/>
      <c r="X57" s="111"/>
      <c r="Y57" s="115">
        <f t="shared" si="15"/>
        <v>0</v>
      </c>
      <c r="Z57" s="116"/>
      <c r="AA57" s="108"/>
      <c r="AB57" s="115"/>
      <c r="AC57" s="185"/>
      <c r="AD57" s="185"/>
      <c r="AE57" s="185"/>
      <c r="AF57" s="185"/>
      <c r="AG57" s="185"/>
      <c r="AH57" s="185"/>
      <c r="AI57" s="185"/>
      <c r="AJ57" s="185"/>
      <c r="AK57" s="185"/>
      <c r="AL57" s="185"/>
      <c r="AM57" s="185"/>
      <c r="AN57" s="185"/>
      <c r="AO57" s="185"/>
      <c r="AP57" s="185"/>
      <c r="AQ57" s="185"/>
      <c r="AR57" s="185"/>
      <c r="AS57" s="185"/>
      <c r="AT57" s="185"/>
      <c r="AU57" s="185"/>
      <c r="AV57" s="185"/>
      <c r="AW57" s="185"/>
      <c r="AX57" s="185"/>
      <c r="AY57" s="185"/>
      <c r="AZ57" s="185"/>
      <c r="BA57" s="185"/>
      <c r="BB57" s="185"/>
      <c r="BC57" s="185"/>
      <c r="BD57" s="185"/>
      <c r="BE57" s="185"/>
      <c r="BF57" s="185"/>
      <c r="BG57" s="185"/>
      <c r="BH57" s="185"/>
      <c r="BI57" s="185"/>
      <c r="BJ57" s="185"/>
      <c r="BK57" s="185"/>
      <c r="BL57" s="185"/>
      <c r="BM57" s="185"/>
      <c r="BN57" s="185"/>
      <c r="BO57" s="185"/>
      <c r="BP57" s="185"/>
      <c r="BQ57" s="185"/>
      <c r="BR57" s="185"/>
      <c r="BS57" s="186"/>
      <c r="BT57" s="186"/>
      <c r="BU57" s="185"/>
      <c r="BV57" s="185"/>
      <c r="BW57" s="185"/>
      <c r="BX57" s="185"/>
      <c r="BY57" s="185"/>
      <c r="BZ57" s="185"/>
      <c r="CA57" s="185"/>
      <c r="CB57" s="119"/>
      <c r="CC57" s="106">
        <f>COUNTIF(AA57:CB57,"&gt;-1")</f>
        <v>0</v>
      </c>
      <c r="CD57" s="120"/>
      <c r="CE57" s="121" t="e">
        <f>AVERAGE(AA57:CB57)</f>
        <v>#DIV/0!</v>
      </c>
      <c r="CF57" s="122" t="e">
        <f>ROUND(CE57*K57*$CF$3,0)</f>
        <v>#DIV/0!</v>
      </c>
      <c r="CG57" s="122" t="e">
        <f>ROUND(CE57*R57*$CG$3,0)</f>
        <v>#DIV/0!</v>
      </c>
    </row>
    <row r="58" spans="1:85" s="107" customFormat="1" x14ac:dyDescent="0.25">
      <c r="A58" s="196"/>
      <c r="B58" s="108" t="s">
        <v>98</v>
      </c>
      <c r="C58" s="109">
        <v>2011</v>
      </c>
      <c r="D58" s="109">
        <v>4</v>
      </c>
      <c r="E58" s="110" t="str">
        <f t="shared" si="12"/>
        <v>IS-HI/2011/4</v>
      </c>
      <c r="F58" s="111" t="s">
        <v>211</v>
      </c>
      <c r="G58" s="112" t="s">
        <v>50</v>
      </c>
      <c r="H58" s="113"/>
      <c r="I58" s="114"/>
      <c r="J58" s="114"/>
      <c r="K58" s="113">
        <f t="shared" si="13"/>
        <v>0</v>
      </c>
      <c r="L58" s="111"/>
      <c r="M58" s="111"/>
      <c r="N58" s="111"/>
      <c r="O58" s="111"/>
      <c r="P58" s="111"/>
      <c r="Q58" s="111"/>
      <c r="R58" s="114">
        <f t="shared" si="14"/>
        <v>0</v>
      </c>
      <c r="S58" s="111"/>
      <c r="T58" s="111"/>
      <c r="U58" s="111"/>
      <c r="V58" s="111"/>
      <c r="W58" s="111"/>
      <c r="X58" s="111"/>
      <c r="Y58" s="115">
        <f t="shared" si="15"/>
        <v>0</v>
      </c>
      <c r="Z58" s="116"/>
      <c r="AA58" s="113"/>
      <c r="AB58" s="114"/>
      <c r="AC58" s="117"/>
      <c r="AD58" s="117"/>
      <c r="AE58" s="117"/>
      <c r="AF58" s="117"/>
      <c r="AG58" s="117"/>
      <c r="AH58" s="117"/>
      <c r="AI58" s="117"/>
      <c r="AJ58" s="117"/>
      <c r="AK58" s="117"/>
      <c r="AL58" s="117"/>
      <c r="AM58" s="117"/>
      <c r="AN58" s="117"/>
      <c r="AO58" s="117"/>
      <c r="AP58" s="117"/>
      <c r="AQ58" s="117"/>
      <c r="AR58" s="117"/>
      <c r="AS58" s="117"/>
      <c r="AT58" s="117"/>
      <c r="AU58" s="117"/>
      <c r="AV58" s="117"/>
      <c r="AW58" s="117"/>
      <c r="AX58" s="117"/>
      <c r="AY58" s="117"/>
      <c r="AZ58" s="117"/>
      <c r="BA58" s="117"/>
      <c r="BB58" s="117"/>
      <c r="BC58" s="117"/>
      <c r="BD58" s="117"/>
      <c r="BE58" s="117"/>
      <c r="BF58" s="117"/>
      <c r="BG58" s="117"/>
      <c r="BH58" s="117"/>
      <c r="BI58" s="117"/>
      <c r="BJ58" s="117"/>
      <c r="BK58" s="117"/>
      <c r="BL58" s="117"/>
      <c r="BM58" s="117"/>
      <c r="BN58" s="117"/>
      <c r="BO58" s="117"/>
      <c r="BP58" s="117"/>
      <c r="BQ58" s="117"/>
      <c r="BR58" s="117"/>
      <c r="BS58" s="118"/>
      <c r="BT58" s="118"/>
      <c r="BU58" s="117"/>
      <c r="BV58" s="117"/>
      <c r="BW58" s="117"/>
      <c r="BX58" s="117"/>
      <c r="BY58" s="117"/>
      <c r="BZ58" s="117"/>
      <c r="CA58" s="117"/>
      <c r="CB58" s="119"/>
      <c r="CC58" s="106">
        <f>COUNTIF(AA58:CB58,"&gt;-1")</f>
        <v>0</v>
      </c>
      <c r="CD58" s="120"/>
      <c r="CE58" s="121" t="e">
        <f>AVERAGE(AA58:CB58)</f>
        <v>#DIV/0!</v>
      </c>
      <c r="CF58" s="122" t="e">
        <f>ROUND(CE58*K58*$CF$3,0)</f>
        <v>#DIV/0!</v>
      </c>
      <c r="CG58" s="122" t="e">
        <f>ROUND(CE58*R58*$CG$3,0)</f>
        <v>#DIV/0!</v>
      </c>
    </row>
    <row r="59" spans="1:85" s="107" customFormat="1" x14ac:dyDescent="0.25">
      <c r="A59" s="196"/>
      <c r="B59" s="108" t="s">
        <v>98</v>
      </c>
      <c r="C59" s="109">
        <v>2011</v>
      </c>
      <c r="D59" s="109">
        <v>6</v>
      </c>
      <c r="E59" s="110" t="str">
        <f t="shared" si="12"/>
        <v>IS-HI/2011/6</v>
      </c>
      <c r="F59" s="111" t="s">
        <v>220</v>
      </c>
      <c r="G59" s="112" t="s">
        <v>221</v>
      </c>
      <c r="H59" s="113"/>
      <c r="I59" s="114"/>
      <c r="J59" s="114"/>
      <c r="K59" s="113">
        <f t="shared" si="13"/>
        <v>0</v>
      </c>
      <c r="L59" s="111"/>
      <c r="M59" s="111"/>
      <c r="N59" s="111"/>
      <c r="O59" s="111"/>
      <c r="P59" s="111"/>
      <c r="Q59" s="111"/>
      <c r="R59" s="114">
        <f t="shared" si="14"/>
        <v>0</v>
      </c>
      <c r="S59" s="111"/>
      <c r="T59" s="111"/>
      <c r="U59" s="111"/>
      <c r="V59" s="111"/>
      <c r="W59" s="111"/>
      <c r="X59" s="111"/>
      <c r="Y59" s="115">
        <f t="shared" si="15"/>
        <v>0</v>
      </c>
      <c r="Z59" s="116"/>
      <c r="AA59" s="113"/>
      <c r="AB59" s="114"/>
      <c r="AC59" s="117"/>
      <c r="AD59" s="117"/>
      <c r="AE59" s="117"/>
      <c r="AF59" s="117"/>
      <c r="AG59" s="117"/>
      <c r="AH59" s="117"/>
      <c r="AI59" s="117"/>
      <c r="AJ59" s="117"/>
      <c r="AK59" s="117"/>
      <c r="AL59" s="117"/>
      <c r="AM59" s="117"/>
      <c r="AN59" s="117"/>
      <c r="AO59" s="117"/>
      <c r="AP59" s="117"/>
      <c r="AQ59" s="117"/>
      <c r="AR59" s="117"/>
      <c r="AS59" s="117"/>
      <c r="AT59" s="117"/>
      <c r="AU59" s="117"/>
      <c r="AV59" s="117"/>
      <c r="AW59" s="117"/>
      <c r="AX59" s="117"/>
      <c r="AY59" s="117"/>
      <c r="AZ59" s="117"/>
      <c r="BA59" s="117"/>
      <c r="BB59" s="117"/>
      <c r="BC59" s="117"/>
      <c r="BD59" s="117"/>
      <c r="BE59" s="117"/>
      <c r="BF59" s="117"/>
      <c r="BG59" s="117"/>
      <c r="BH59" s="117"/>
      <c r="BI59" s="117"/>
      <c r="BJ59" s="117"/>
      <c r="BK59" s="117"/>
      <c r="BL59" s="117"/>
      <c r="BM59" s="117"/>
      <c r="BN59" s="117"/>
      <c r="BO59" s="117"/>
      <c r="BP59" s="117"/>
      <c r="BQ59" s="117"/>
      <c r="BR59" s="117"/>
      <c r="BS59" s="118"/>
      <c r="BT59" s="118"/>
      <c r="BU59" s="117"/>
      <c r="BV59" s="117"/>
      <c r="BW59" s="117"/>
      <c r="BX59" s="117"/>
      <c r="BY59" s="117"/>
      <c r="BZ59" s="117"/>
      <c r="CA59" s="117"/>
      <c r="CB59" s="119"/>
      <c r="CC59" s="106">
        <f>COUNTIF(AA59:CB59,"&gt;-1")</f>
        <v>0</v>
      </c>
      <c r="CD59" s="120"/>
      <c r="CE59" s="121" t="e">
        <f>AVERAGE(AA59:CB59)</f>
        <v>#DIV/0!</v>
      </c>
      <c r="CF59" s="122" t="e">
        <f>ROUND(CE59*K59*$CF$3,0)</f>
        <v>#DIV/0!</v>
      </c>
      <c r="CG59" s="122" t="e">
        <f>ROUND(CE59*R59*$CG$3,0)</f>
        <v>#DIV/0!</v>
      </c>
    </row>
    <row r="60" spans="1:85" s="107" customFormat="1" x14ac:dyDescent="0.25">
      <c r="A60" s="200"/>
      <c r="B60" s="123" t="s">
        <v>71</v>
      </c>
      <c r="C60" s="124">
        <v>2011</v>
      </c>
      <c r="D60" s="124">
        <v>2</v>
      </c>
      <c r="E60" s="125" t="str">
        <f t="shared" si="12"/>
        <v>IS-AI/2011/2</v>
      </c>
      <c r="F60" s="126" t="s">
        <v>159</v>
      </c>
      <c r="G60" s="126" t="s">
        <v>160</v>
      </c>
      <c r="H60" s="127"/>
      <c r="I60" s="128"/>
      <c r="J60" s="128"/>
      <c r="K60" s="127">
        <f t="shared" si="13"/>
        <v>0</v>
      </c>
      <c r="L60" s="126"/>
      <c r="M60" s="126"/>
      <c r="N60" s="126"/>
      <c r="O60" s="126"/>
      <c r="P60" s="126"/>
      <c r="Q60" s="126"/>
      <c r="R60" s="128">
        <f t="shared" si="14"/>
        <v>0</v>
      </c>
      <c r="S60" s="126"/>
      <c r="T60" s="126"/>
      <c r="U60" s="126"/>
      <c r="V60" s="126"/>
      <c r="W60" s="126"/>
      <c r="X60" s="126"/>
      <c r="Y60" s="129">
        <f t="shared" si="15"/>
        <v>0</v>
      </c>
      <c r="Z60" s="146"/>
      <c r="AA60" s="143"/>
      <c r="AB60" s="144"/>
      <c r="AC60" s="147"/>
      <c r="AD60" s="147"/>
      <c r="AE60" s="147"/>
      <c r="AF60" s="147"/>
      <c r="AG60" s="147"/>
      <c r="AH60" s="147"/>
      <c r="AI60" s="147"/>
      <c r="AJ60" s="147"/>
      <c r="AK60" s="147"/>
      <c r="AL60" s="147"/>
      <c r="AM60" s="147"/>
      <c r="AN60" s="147"/>
      <c r="AO60" s="147"/>
      <c r="AP60" s="147"/>
      <c r="AQ60" s="147"/>
      <c r="AR60" s="147"/>
      <c r="AS60" s="147"/>
      <c r="AT60" s="147"/>
      <c r="AU60" s="147"/>
      <c r="AV60" s="147"/>
      <c r="AW60" s="147"/>
      <c r="AX60" s="147"/>
      <c r="AY60" s="147"/>
      <c r="AZ60" s="147"/>
      <c r="BA60" s="147"/>
      <c r="BB60" s="147"/>
      <c r="BC60" s="147"/>
      <c r="BD60" s="147"/>
      <c r="BE60" s="147"/>
      <c r="BF60" s="147"/>
      <c r="BG60" s="147"/>
      <c r="BH60" s="147"/>
      <c r="BI60" s="147"/>
      <c r="BJ60" s="147"/>
      <c r="BK60" s="147"/>
      <c r="BL60" s="147"/>
      <c r="BM60" s="147"/>
      <c r="BN60" s="147"/>
      <c r="BO60" s="147"/>
      <c r="BP60" s="147"/>
      <c r="BQ60" s="147"/>
      <c r="BR60" s="147"/>
      <c r="BS60" s="148"/>
      <c r="BT60" s="148"/>
      <c r="BU60" s="147"/>
      <c r="BV60" s="147"/>
      <c r="BW60" s="147"/>
      <c r="BX60" s="147"/>
      <c r="BY60" s="147"/>
      <c r="BZ60" s="147"/>
      <c r="CA60" s="147"/>
      <c r="CB60" s="149"/>
      <c r="CC60" s="150"/>
      <c r="CD60" s="151"/>
      <c r="CE60" s="152"/>
      <c r="CF60" s="153"/>
      <c r="CG60" s="153"/>
    </row>
    <row r="61" spans="1:85" s="107" customFormat="1" x14ac:dyDescent="0.25">
      <c r="A61" s="200"/>
      <c r="B61" s="123" t="s">
        <v>71</v>
      </c>
      <c r="C61" s="124">
        <v>2011</v>
      </c>
      <c r="D61" s="124">
        <v>17</v>
      </c>
      <c r="E61" s="125" t="str">
        <f t="shared" si="12"/>
        <v>IS-AI/2011/17</v>
      </c>
      <c r="F61" s="126" t="s">
        <v>260</v>
      </c>
      <c r="G61" s="126" t="s">
        <v>261</v>
      </c>
      <c r="H61" s="127"/>
      <c r="I61" s="128"/>
      <c r="J61" s="128"/>
      <c r="K61" s="127">
        <f t="shared" si="13"/>
        <v>0</v>
      </c>
      <c r="L61" s="126"/>
      <c r="M61" s="126"/>
      <c r="N61" s="126"/>
      <c r="O61" s="126"/>
      <c r="P61" s="126"/>
      <c r="Q61" s="126"/>
      <c r="R61" s="128">
        <f t="shared" si="14"/>
        <v>0</v>
      </c>
      <c r="S61" s="126"/>
      <c r="T61" s="126"/>
      <c r="U61" s="126"/>
      <c r="V61" s="126"/>
      <c r="W61" s="126"/>
      <c r="X61" s="126"/>
      <c r="Y61" s="129">
        <f t="shared" si="15"/>
        <v>0</v>
      </c>
      <c r="Z61" s="146"/>
      <c r="AA61" s="143"/>
      <c r="AB61" s="144"/>
      <c r="AC61" s="147"/>
      <c r="AD61" s="147"/>
      <c r="AE61" s="147"/>
      <c r="AF61" s="147"/>
      <c r="AG61" s="147"/>
      <c r="AH61" s="147"/>
      <c r="AI61" s="147"/>
      <c r="AJ61" s="147"/>
      <c r="AK61" s="147"/>
      <c r="AL61" s="147"/>
      <c r="AM61" s="147"/>
      <c r="AN61" s="147"/>
      <c r="AO61" s="147"/>
      <c r="AP61" s="147"/>
      <c r="AQ61" s="147"/>
      <c r="AR61" s="147"/>
      <c r="AS61" s="147"/>
      <c r="AT61" s="147"/>
      <c r="AU61" s="147"/>
      <c r="AV61" s="147"/>
      <c r="AW61" s="147"/>
      <c r="AX61" s="147"/>
      <c r="AY61" s="147"/>
      <c r="AZ61" s="147"/>
      <c r="BA61" s="147"/>
      <c r="BB61" s="147"/>
      <c r="BC61" s="147"/>
      <c r="BD61" s="147"/>
      <c r="BE61" s="147"/>
      <c r="BF61" s="147"/>
      <c r="BG61" s="147"/>
      <c r="BH61" s="147"/>
      <c r="BI61" s="147"/>
      <c r="BJ61" s="147"/>
      <c r="BK61" s="147"/>
      <c r="BL61" s="147"/>
      <c r="BM61" s="147"/>
      <c r="BN61" s="147"/>
      <c r="BO61" s="147"/>
      <c r="BP61" s="147"/>
      <c r="BQ61" s="147"/>
      <c r="BR61" s="147"/>
      <c r="BS61" s="148"/>
      <c r="BT61" s="148"/>
      <c r="BU61" s="147"/>
      <c r="BV61" s="147"/>
      <c r="BW61" s="147"/>
      <c r="BX61" s="147"/>
      <c r="BY61" s="147"/>
      <c r="BZ61" s="147"/>
      <c r="CA61" s="147"/>
      <c r="CB61" s="149"/>
      <c r="CC61" s="150"/>
      <c r="CD61" s="151"/>
      <c r="CE61" s="152"/>
      <c r="CF61" s="153"/>
      <c r="CG61" s="153"/>
    </row>
    <row r="62" spans="1:85" s="107" customFormat="1" x14ac:dyDescent="0.25">
      <c r="A62" s="200"/>
      <c r="B62" s="123" t="s">
        <v>71</v>
      </c>
      <c r="C62" s="124">
        <v>2011</v>
      </c>
      <c r="D62" s="124">
        <v>16</v>
      </c>
      <c r="E62" s="125" t="str">
        <f t="shared" si="12"/>
        <v>IS-AI/2011/16</v>
      </c>
      <c r="F62" s="126" t="s">
        <v>200</v>
      </c>
      <c r="G62" s="126" t="s">
        <v>49</v>
      </c>
      <c r="H62" s="127"/>
      <c r="I62" s="128"/>
      <c r="J62" s="128"/>
      <c r="K62" s="127">
        <f t="shared" si="13"/>
        <v>0</v>
      </c>
      <c r="L62" s="126"/>
      <c r="M62" s="126"/>
      <c r="N62" s="126"/>
      <c r="O62" s="126"/>
      <c r="P62" s="126"/>
      <c r="Q62" s="126"/>
      <c r="R62" s="128">
        <f t="shared" si="14"/>
        <v>0</v>
      </c>
      <c r="S62" s="126"/>
      <c r="T62" s="126"/>
      <c r="U62" s="126"/>
      <c r="V62" s="126"/>
      <c r="W62" s="126"/>
      <c r="X62" s="126"/>
      <c r="Y62" s="129">
        <f t="shared" si="15"/>
        <v>0</v>
      </c>
      <c r="Z62" s="146"/>
      <c r="AA62" s="143"/>
      <c r="AB62" s="144"/>
      <c r="AC62" s="147"/>
      <c r="AD62" s="147"/>
      <c r="AE62" s="147"/>
      <c r="AF62" s="147"/>
      <c r="AG62" s="147"/>
      <c r="AH62" s="147"/>
      <c r="AI62" s="147"/>
      <c r="AJ62" s="147"/>
      <c r="AK62" s="147"/>
      <c r="AL62" s="147"/>
      <c r="AM62" s="147"/>
      <c r="AN62" s="147"/>
      <c r="AO62" s="147"/>
      <c r="AP62" s="147"/>
      <c r="AQ62" s="147"/>
      <c r="AR62" s="147"/>
      <c r="AS62" s="147"/>
      <c r="AT62" s="147"/>
      <c r="AU62" s="147"/>
      <c r="AV62" s="147"/>
      <c r="AW62" s="147"/>
      <c r="AX62" s="147"/>
      <c r="AY62" s="147"/>
      <c r="AZ62" s="147"/>
      <c r="BA62" s="147"/>
      <c r="BB62" s="147"/>
      <c r="BC62" s="147"/>
      <c r="BD62" s="147"/>
      <c r="BE62" s="147"/>
      <c r="BF62" s="147"/>
      <c r="BG62" s="147"/>
      <c r="BH62" s="147"/>
      <c r="BI62" s="147"/>
      <c r="BJ62" s="147"/>
      <c r="BK62" s="147"/>
      <c r="BL62" s="147"/>
      <c r="BM62" s="147"/>
      <c r="BN62" s="147"/>
      <c r="BO62" s="147"/>
      <c r="BP62" s="147"/>
      <c r="BQ62" s="147"/>
      <c r="BR62" s="147"/>
      <c r="BS62" s="148"/>
      <c r="BT62" s="148"/>
      <c r="BU62" s="147"/>
      <c r="BV62" s="147"/>
      <c r="BW62" s="147"/>
      <c r="BX62" s="147"/>
      <c r="BY62" s="147"/>
      <c r="BZ62" s="147"/>
      <c r="CA62" s="147"/>
      <c r="CB62" s="149"/>
      <c r="CC62" s="150"/>
      <c r="CD62" s="151"/>
      <c r="CE62" s="152"/>
      <c r="CF62" s="153"/>
      <c r="CG62" s="153"/>
    </row>
    <row r="63" spans="1:85" s="107" customFormat="1" x14ac:dyDescent="0.25">
      <c r="A63" s="200"/>
      <c r="B63" s="123" t="s">
        <v>71</v>
      </c>
      <c r="C63" s="124">
        <v>2011</v>
      </c>
      <c r="D63" s="124">
        <v>3</v>
      </c>
      <c r="E63" s="125" t="str">
        <f t="shared" si="12"/>
        <v>IS-AI/2011/3</v>
      </c>
      <c r="F63" s="126" t="s">
        <v>251</v>
      </c>
      <c r="G63" s="126" t="s">
        <v>252</v>
      </c>
      <c r="H63" s="127"/>
      <c r="I63" s="128"/>
      <c r="J63" s="128"/>
      <c r="K63" s="127">
        <f t="shared" si="13"/>
        <v>0</v>
      </c>
      <c r="L63" s="126"/>
      <c r="M63" s="126"/>
      <c r="N63" s="126"/>
      <c r="O63" s="126"/>
      <c r="P63" s="126"/>
      <c r="Q63" s="126"/>
      <c r="R63" s="128">
        <f t="shared" si="14"/>
        <v>0</v>
      </c>
      <c r="S63" s="126"/>
      <c r="T63" s="126"/>
      <c r="U63" s="126"/>
      <c r="V63" s="126"/>
      <c r="W63" s="126"/>
      <c r="X63" s="126"/>
      <c r="Y63" s="129">
        <f t="shared" si="15"/>
        <v>0</v>
      </c>
      <c r="Z63" s="146"/>
      <c r="AA63" s="143"/>
      <c r="AB63" s="144"/>
      <c r="AC63" s="147"/>
      <c r="AD63" s="147"/>
      <c r="AE63" s="147"/>
      <c r="AF63" s="147"/>
      <c r="AG63" s="147"/>
      <c r="AH63" s="147"/>
      <c r="AI63" s="147"/>
      <c r="AJ63" s="147"/>
      <c r="AK63" s="147"/>
      <c r="AL63" s="147"/>
      <c r="AM63" s="147"/>
      <c r="AN63" s="147"/>
      <c r="AO63" s="147"/>
      <c r="AP63" s="147"/>
      <c r="AQ63" s="147"/>
      <c r="AR63" s="147"/>
      <c r="AS63" s="147"/>
      <c r="AT63" s="147"/>
      <c r="AU63" s="147"/>
      <c r="AV63" s="147"/>
      <c r="AW63" s="147"/>
      <c r="AX63" s="147"/>
      <c r="AY63" s="147"/>
      <c r="AZ63" s="147"/>
      <c r="BA63" s="147"/>
      <c r="BB63" s="147"/>
      <c r="BC63" s="147"/>
      <c r="BD63" s="147"/>
      <c r="BE63" s="147"/>
      <c r="BF63" s="147"/>
      <c r="BG63" s="147"/>
      <c r="BH63" s="147"/>
      <c r="BI63" s="147"/>
      <c r="BJ63" s="147"/>
      <c r="BK63" s="147"/>
      <c r="BL63" s="147"/>
      <c r="BM63" s="147"/>
      <c r="BN63" s="147"/>
      <c r="BO63" s="147"/>
      <c r="BP63" s="147"/>
      <c r="BQ63" s="147"/>
      <c r="BR63" s="147"/>
      <c r="BS63" s="148"/>
      <c r="BT63" s="148"/>
      <c r="BU63" s="147"/>
      <c r="BV63" s="147"/>
      <c r="BW63" s="147"/>
      <c r="BX63" s="147"/>
      <c r="BY63" s="147"/>
      <c r="BZ63" s="147"/>
      <c r="CA63" s="147"/>
      <c r="CB63" s="149"/>
      <c r="CC63" s="150"/>
      <c r="CD63" s="151"/>
      <c r="CE63" s="152"/>
      <c r="CF63" s="153"/>
      <c r="CG63" s="153"/>
    </row>
    <row r="64" spans="1:85" x14ac:dyDescent="0.25">
      <c r="A64" s="201"/>
      <c r="B64" s="52"/>
      <c r="C64" s="180"/>
      <c r="D64" s="180"/>
      <c r="E64" s="181"/>
      <c r="F64" s="182"/>
      <c r="G64" s="18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2"/>
      <c r="AU64" s="52"/>
      <c r="AV64" s="52"/>
      <c r="AW64" s="52"/>
      <c r="AX64" s="52"/>
      <c r="AY64" s="52"/>
      <c r="AZ64" s="52"/>
      <c r="BA64" s="52"/>
      <c r="BB64" s="52"/>
      <c r="BC64" s="52"/>
      <c r="BD64" s="52"/>
      <c r="BE64" s="52"/>
      <c r="BF64" s="52"/>
      <c r="BG64" s="52"/>
      <c r="BH64" s="52"/>
      <c r="BI64" s="52"/>
      <c r="BJ64" s="52"/>
      <c r="BK64" s="52"/>
      <c r="BL64" s="52"/>
      <c r="BM64" s="52"/>
      <c r="BN64" s="52"/>
      <c r="BO64" s="52"/>
      <c r="BP64" s="52"/>
      <c r="BQ64" s="52"/>
      <c r="BR64" s="52"/>
      <c r="BS64" s="52"/>
      <c r="BT64" s="52"/>
      <c r="BU64" s="52"/>
      <c r="BV64" s="52"/>
      <c r="BW64" s="52"/>
      <c r="BX64" s="52"/>
      <c r="BY64" s="52"/>
      <c r="BZ64" s="52"/>
      <c r="CA64" s="52"/>
      <c r="CB64" s="52"/>
      <c r="CC64" s="52"/>
      <c r="CD64" s="52"/>
      <c r="CE64" s="182"/>
      <c r="CF64" s="52"/>
      <c r="CG64" s="52"/>
    </row>
    <row r="65" spans="1:85" x14ac:dyDescent="0.25">
      <c r="A65" s="201" t="s">
        <v>291</v>
      </c>
      <c r="B65" s="52"/>
      <c r="C65" s="180"/>
      <c r="D65" s="180"/>
      <c r="E65" s="181"/>
      <c r="F65" s="182"/>
      <c r="G65" s="18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2"/>
      <c r="AU65" s="52"/>
      <c r="AV65" s="52"/>
      <c r="AW65" s="52"/>
      <c r="AX65" s="52"/>
      <c r="AY65" s="52"/>
      <c r="AZ65" s="52"/>
      <c r="BA65" s="52"/>
      <c r="BB65" s="52"/>
      <c r="BC65" s="52"/>
      <c r="BD65" s="52"/>
      <c r="BE65" s="52"/>
      <c r="BF65" s="52"/>
      <c r="BG65" s="52"/>
      <c r="BH65" s="52"/>
      <c r="BI65" s="52"/>
      <c r="BJ65" s="52"/>
      <c r="BK65" s="52"/>
      <c r="BL65" s="52"/>
      <c r="BM65" s="52"/>
      <c r="BN65" s="52"/>
      <c r="BO65" s="52"/>
      <c r="BP65" s="52"/>
      <c r="BQ65" s="52"/>
      <c r="BR65" s="52"/>
      <c r="BS65" s="52"/>
      <c r="BT65" s="52"/>
      <c r="BU65" s="52"/>
      <c r="BV65" s="52"/>
      <c r="BW65" s="52"/>
      <c r="BX65" s="52"/>
      <c r="BY65" s="52"/>
      <c r="BZ65" s="52"/>
      <c r="CA65" s="52"/>
      <c r="CB65" s="52"/>
      <c r="CC65" s="52"/>
      <c r="CD65" s="52"/>
      <c r="CE65" s="182"/>
      <c r="CF65" s="52"/>
      <c r="CG65" s="52"/>
    </row>
    <row r="66" spans="1:85" x14ac:dyDescent="0.25">
      <c r="A66" s="201" t="s">
        <v>292</v>
      </c>
      <c r="B66" s="52"/>
      <c r="C66" s="180"/>
      <c r="D66" s="180"/>
      <c r="E66" s="181"/>
      <c r="F66" s="182"/>
      <c r="G66" s="18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2"/>
      <c r="AU66" s="52"/>
      <c r="AV66" s="52"/>
      <c r="AW66" s="52"/>
      <c r="AX66" s="52"/>
      <c r="AY66" s="52"/>
      <c r="AZ66" s="52"/>
      <c r="BA66" s="52"/>
      <c r="BB66" s="52"/>
      <c r="BC66" s="52"/>
      <c r="BD66" s="52"/>
      <c r="BE66" s="52"/>
      <c r="BF66" s="52"/>
      <c r="BG66" s="52"/>
      <c r="BH66" s="52"/>
      <c r="BI66" s="52"/>
      <c r="BJ66" s="52"/>
      <c r="BK66" s="52"/>
      <c r="BL66" s="52"/>
      <c r="BM66" s="52"/>
      <c r="BN66" s="52"/>
      <c r="BO66" s="52"/>
      <c r="BP66" s="52"/>
      <c r="BQ66" s="52"/>
      <c r="BR66" s="52"/>
      <c r="BS66" s="52"/>
      <c r="BT66" s="52"/>
      <c r="BU66" s="52"/>
      <c r="BV66" s="52"/>
      <c r="BW66" s="52"/>
      <c r="BX66" s="52"/>
      <c r="BY66" s="52"/>
      <c r="BZ66" s="52"/>
      <c r="CA66" s="52"/>
      <c r="CB66" s="52"/>
      <c r="CC66" s="52"/>
      <c r="CD66" s="52"/>
      <c r="CE66" s="182"/>
      <c r="CF66" s="52"/>
      <c r="CG66" s="52"/>
    </row>
  </sheetData>
  <sortState ref="A5:CG41">
    <sortCondition ref="A5:A41"/>
  </sortState>
  <conditionalFormatting sqref="CC55:CC59 CC40:CC50 CC5:CC38 CC52">
    <cfRule type="cellIs" dxfId="8" priority="28" operator="greaterThanOrEqual">
      <formula>CD5</formula>
    </cfRule>
  </conditionalFormatting>
  <conditionalFormatting sqref="AA2:CB2">
    <cfRule type="cellIs" dxfId="7" priority="27" operator="greaterThanOrEqual">
      <formula>AA1</formula>
    </cfRule>
  </conditionalFormatting>
  <conditionalFormatting sqref="CC39">
    <cfRule type="cellIs" dxfId="6" priority="21" operator="greaterThanOrEqual">
      <formula>CD39</formula>
    </cfRule>
  </conditionalFormatting>
  <conditionalFormatting sqref="CC60">
    <cfRule type="cellIs" dxfId="5" priority="15" operator="greaterThanOrEqual">
      <formula>CD60</formula>
    </cfRule>
  </conditionalFormatting>
  <conditionalFormatting sqref="CC61">
    <cfRule type="cellIs" dxfId="4" priority="11" operator="greaterThanOrEqual">
      <formula>CD61</formula>
    </cfRule>
  </conditionalFormatting>
  <conditionalFormatting sqref="CC62">
    <cfRule type="cellIs" dxfId="3" priority="7" operator="greaterThanOrEqual">
      <formula>CD62</formula>
    </cfRule>
  </conditionalFormatting>
  <conditionalFormatting sqref="CC63">
    <cfRule type="cellIs" dxfId="2" priority="5" operator="greaterThanOrEqual">
      <formula>CD63</formula>
    </cfRule>
  </conditionalFormatting>
  <conditionalFormatting sqref="CC55:CC63 CC5:CC50 CC52">
    <cfRule type="cellIs" priority="30" operator="greaterThanOrEqual">
      <formula>$CD$54</formula>
    </cfRule>
  </conditionalFormatting>
  <conditionalFormatting sqref="CC53:CC54">
    <cfRule type="cellIs" dxfId="1" priority="3" operator="greaterThanOrEqual">
      <formula>CD53</formula>
    </cfRule>
  </conditionalFormatting>
  <conditionalFormatting sqref="CC53:CC54">
    <cfRule type="cellIs" priority="4" operator="greaterThanOrEqual">
      <formula>$CD$54</formula>
    </cfRule>
  </conditionalFormatting>
  <conditionalFormatting sqref="CC51">
    <cfRule type="cellIs" dxfId="0" priority="1" operator="greaterThanOrEqual">
      <formula>CD51</formula>
    </cfRule>
  </conditionalFormatting>
  <conditionalFormatting sqref="CC51">
    <cfRule type="cellIs" priority="2" operator="greaterThanOrEqual">
      <formula>$CD$54</formula>
    </cfRule>
  </conditionalFormatting>
  <pageMargins left="0.39370078740157483" right="0.39370078740157483" top="0.39370078740157483" bottom="0.39370078740157483" header="0.31496062992125984" footer="0.31496062992125984"/>
  <pageSetup paperSize="9" scale="4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9"/>
  <sheetViews>
    <sheetView workbookViewId="0">
      <selection activeCell="D47" sqref="D47"/>
    </sheetView>
  </sheetViews>
  <sheetFormatPr defaultColWidth="9.140625" defaultRowHeight="15" x14ac:dyDescent="0.25"/>
  <cols>
    <col min="1" max="1" width="55.28515625" style="57" customWidth="1"/>
    <col min="2" max="2" width="8.5703125" style="77" customWidth="1"/>
    <col min="3" max="14" width="6.140625" style="57" customWidth="1"/>
    <col min="15" max="16384" width="9.140625" style="57"/>
  </cols>
  <sheetData>
    <row r="1" spans="1:14" ht="33.75" x14ac:dyDescent="0.25">
      <c r="A1" s="53" t="s">
        <v>293</v>
      </c>
      <c r="B1" s="53"/>
      <c r="C1" s="54" t="s">
        <v>354</v>
      </c>
      <c r="D1" s="55"/>
      <c r="E1" s="55"/>
      <c r="F1" s="55"/>
      <c r="G1" s="56"/>
      <c r="H1" s="54"/>
      <c r="I1" s="56"/>
      <c r="J1" s="56"/>
      <c r="K1" s="56"/>
      <c r="L1" s="56"/>
      <c r="M1" s="56"/>
      <c r="N1" s="55"/>
    </row>
    <row r="2" spans="1:14" ht="30.75" thickBot="1" x14ac:dyDescent="0.3">
      <c r="A2" s="58"/>
      <c r="B2" s="59" t="s">
        <v>357</v>
      </c>
      <c r="C2" s="204"/>
      <c r="D2" s="205"/>
      <c r="E2" s="205"/>
      <c r="F2" s="205"/>
      <c r="G2" s="205"/>
      <c r="H2" s="206"/>
      <c r="I2" s="205"/>
      <c r="J2" s="205"/>
      <c r="K2" s="205"/>
      <c r="L2" s="205"/>
      <c r="M2" s="205"/>
      <c r="N2" s="207"/>
    </row>
    <row r="3" spans="1:14" x14ac:dyDescent="0.25">
      <c r="A3" s="60" t="s">
        <v>355</v>
      </c>
      <c r="B3" s="61"/>
      <c r="C3" s="208"/>
      <c r="D3" s="209"/>
      <c r="E3" s="209"/>
      <c r="F3" s="209"/>
      <c r="G3" s="209"/>
      <c r="H3" s="210"/>
      <c r="I3" s="209"/>
      <c r="J3" s="209"/>
      <c r="K3" s="209"/>
      <c r="L3" s="209"/>
      <c r="M3" s="209"/>
      <c r="N3" s="211"/>
    </row>
    <row r="4" spans="1:14" ht="15.75" thickBot="1" x14ac:dyDescent="0.3">
      <c r="A4" s="62" t="s">
        <v>356</v>
      </c>
      <c r="B4" s="63"/>
      <c r="C4" s="204"/>
      <c r="D4" s="205"/>
      <c r="E4" s="205"/>
      <c r="F4" s="205"/>
      <c r="G4" s="205"/>
      <c r="H4" s="206"/>
      <c r="I4" s="205"/>
      <c r="J4" s="205"/>
      <c r="K4" s="205"/>
      <c r="L4" s="205"/>
      <c r="M4" s="205"/>
      <c r="N4" s="207"/>
    </row>
    <row r="5" spans="1:14" x14ac:dyDescent="0.25">
      <c r="A5" s="64" t="s">
        <v>294</v>
      </c>
      <c r="B5" s="65"/>
      <c r="C5" s="212"/>
      <c r="D5" s="213"/>
      <c r="E5" s="213"/>
      <c r="F5" s="213"/>
      <c r="G5" s="213"/>
      <c r="H5" s="214"/>
      <c r="I5" s="213"/>
      <c r="J5" s="213"/>
      <c r="K5" s="213"/>
      <c r="L5" s="213"/>
      <c r="M5" s="213"/>
      <c r="N5" s="65"/>
    </row>
    <row r="6" spans="1:14" x14ac:dyDescent="0.25">
      <c r="A6" s="66" t="s">
        <v>295</v>
      </c>
      <c r="B6" s="67" t="s">
        <v>296</v>
      </c>
      <c r="C6" s="84"/>
      <c r="D6" s="215"/>
      <c r="E6" s="215"/>
      <c r="F6" s="215"/>
      <c r="G6" s="215"/>
      <c r="H6" s="216"/>
      <c r="I6" s="215"/>
      <c r="J6" s="215"/>
      <c r="K6" s="215"/>
      <c r="L6" s="215"/>
      <c r="M6" s="215"/>
      <c r="N6" s="217"/>
    </row>
    <row r="7" spans="1:14" x14ac:dyDescent="0.25">
      <c r="A7" s="66" t="s">
        <v>297</v>
      </c>
      <c r="B7" s="67" t="s">
        <v>296</v>
      </c>
      <c r="C7" s="218"/>
      <c r="D7" s="215"/>
      <c r="E7" s="215"/>
      <c r="F7" s="215"/>
      <c r="G7" s="215"/>
      <c r="H7" s="216"/>
      <c r="I7" s="215"/>
      <c r="J7" s="215"/>
      <c r="K7" s="215"/>
      <c r="L7" s="215"/>
      <c r="M7" s="215"/>
      <c r="N7" s="217"/>
    </row>
    <row r="8" spans="1:14" x14ac:dyDescent="0.25">
      <c r="A8" s="66" t="s">
        <v>298</v>
      </c>
      <c r="B8" s="67" t="s">
        <v>296</v>
      </c>
      <c r="C8" s="218"/>
      <c r="D8" s="215"/>
      <c r="E8" s="215"/>
      <c r="F8" s="215"/>
      <c r="G8" s="215"/>
      <c r="H8" s="216"/>
      <c r="I8" s="215"/>
      <c r="J8" s="215"/>
      <c r="K8" s="215"/>
      <c r="L8" s="215"/>
      <c r="M8" s="215"/>
      <c r="N8" s="217"/>
    </row>
    <row r="9" spans="1:14" x14ac:dyDescent="0.25">
      <c r="A9" s="66" t="s">
        <v>299</v>
      </c>
      <c r="B9" s="67" t="s">
        <v>296</v>
      </c>
      <c r="C9" s="218"/>
      <c r="D9" s="215"/>
      <c r="E9" s="215"/>
      <c r="F9" s="215"/>
      <c r="G9" s="215"/>
      <c r="H9" s="216"/>
      <c r="I9" s="215"/>
      <c r="J9" s="215"/>
      <c r="K9" s="215"/>
      <c r="L9" s="215"/>
      <c r="M9" s="215"/>
      <c r="N9" s="217"/>
    </row>
    <row r="10" spans="1:14" x14ac:dyDescent="0.25">
      <c r="A10" s="66" t="s">
        <v>300</v>
      </c>
      <c r="B10" s="67" t="s">
        <v>296</v>
      </c>
      <c r="C10" s="218"/>
      <c r="D10" s="215"/>
      <c r="E10" s="215"/>
      <c r="F10" s="215"/>
      <c r="G10" s="215"/>
      <c r="H10" s="216"/>
      <c r="I10" s="215"/>
      <c r="J10" s="215"/>
      <c r="K10" s="215"/>
      <c r="L10" s="215"/>
      <c r="M10" s="215"/>
      <c r="N10" s="217"/>
    </row>
    <row r="11" spans="1:14" x14ac:dyDescent="0.25">
      <c r="A11" s="66" t="s">
        <v>301</v>
      </c>
      <c r="B11" s="67" t="s">
        <v>296</v>
      </c>
      <c r="C11" s="218"/>
      <c r="D11" s="215"/>
      <c r="E11" s="215"/>
      <c r="F11" s="215"/>
      <c r="G11" s="215"/>
      <c r="H11" s="216"/>
      <c r="I11" s="215"/>
      <c r="J11" s="215"/>
      <c r="K11" s="215"/>
      <c r="L11" s="215"/>
      <c r="M11" s="215"/>
      <c r="N11" s="217"/>
    </row>
    <row r="12" spans="1:14" x14ac:dyDescent="0.25">
      <c r="A12" s="66"/>
      <c r="B12" s="69"/>
      <c r="C12" s="219"/>
      <c r="D12" s="220"/>
      <c r="E12" s="220"/>
      <c r="F12" s="220"/>
      <c r="G12" s="220"/>
      <c r="H12" s="221"/>
      <c r="I12" s="220"/>
      <c r="J12" s="220"/>
      <c r="K12" s="220"/>
      <c r="L12" s="220"/>
      <c r="M12" s="220"/>
      <c r="N12" s="69"/>
    </row>
    <row r="13" spans="1:14" x14ac:dyDescent="0.25">
      <c r="A13" s="70" t="s">
        <v>302</v>
      </c>
      <c r="B13" s="69"/>
      <c r="C13" s="219"/>
      <c r="D13" s="220"/>
      <c r="E13" s="220"/>
      <c r="F13" s="220"/>
      <c r="G13" s="220"/>
      <c r="H13" s="221"/>
      <c r="I13" s="220"/>
      <c r="J13" s="220"/>
      <c r="K13" s="220"/>
      <c r="L13" s="220"/>
      <c r="M13" s="220"/>
      <c r="N13" s="69"/>
    </row>
    <row r="14" spans="1:14" x14ac:dyDescent="0.25">
      <c r="A14" s="66" t="s">
        <v>303</v>
      </c>
      <c r="B14" s="67" t="s">
        <v>296</v>
      </c>
      <c r="C14" s="218"/>
      <c r="D14" s="215"/>
      <c r="E14" s="215"/>
      <c r="F14" s="215"/>
      <c r="G14" s="215"/>
      <c r="H14" s="216"/>
      <c r="I14" s="215"/>
      <c r="J14" s="215"/>
      <c r="K14" s="215"/>
      <c r="L14" s="215"/>
      <c r="M14" s="215"/>
      <c r="N14" s="217"/>
    </row>
    <row r="15" spans="1:14" x14ac:dyDescent="0.25">
      <c r="A15" s="66" t="s">
        <v>304</v>
      </c>
      <c r="B15" s="67" t="s">
        <v>296</v>
      </c>
      <c r="C15" s="218"/>
      <c r="D15" s="215"/>
      <c r="E15" s="215"/>
      <c r="F15" s="215"/>
      <c r="G15" s="215"/>
      <c r="H15" s="216"/>
      <c r="I15" s="215"/>
      <c r="J15" s="215"/>
      <c r="K15" s="215"/>
      <c r="L15" s="215"/>
      <c r="M15" s="215"/>
      <c r="N15" s="217"/>
    </row>
    <row r="16" spans="1:14" x14ac:dyDescent="0.25">
      <c r="A16" s="66" t="s">
        <v>305</v>
      </c>
      <c r="B16" s="67" t="s">
        <v>296</v>
      </c>
      <c r="C16" s="218"/>
      <c r="D16" s="215"/>
      <c r="E16" s="215"/>
      <c r="F16" s="215"/>
      <c r="G16" s="215"/>
      <c r="H16" s="216"/>
      <c r="I16" s="215"/>
      <c r="J16" s="215"/>
      <c r="K16" s="215"/>
      <c r="L16" s="215"/>
      <c r="M16" s="215"/>
      <c r="N16" s="217"/>
    </row>
    <row r="17" spans="1:14" x14ac:dyDescent="0.25">
      <c r="A17" s="66" t="s">
        <v>306</v>
      </c>
      <c r="B17" s="67" t="s">
        <v>296</v>
      </c>
      <c r="C17" s="218"/>
      <c r="D17" s="215"/>
      <c r="E17" s="215"/>
      <c r="F17" s="215"/>
      <c r="G17" s="215"/>
      <c r="H17" s="216"/>
      <c r="I17" s="215"/>
      <c r="J17" s="215"/>
      <c r="K17" s="215"/>
      <c r="L17" s="215"/>
      <c r="M17" s="215"/>
      <c r="N17" s="217"/>
    </row>
    <row r="18" spans="1:14" x14ac:dyDescent="0.25">
      <c r="A18" s="66"/>
      <c r="B18" s="69"/>
      <c r="C18" s="219"/>
      <c r="D18" s="220"/>
      <c r="E18" s="220"/>
      <c r="F18" s="220"/>
      <c r="G18" s="220"/>
      <c r="H18" s="221"/>
      <c r="I18" s="220"/>
      <c r="J18" s="220"/>
      <c r="K18" s="220"/>
      <c r="L18" s="220"/>
      <c r="M18" s="220"/>
      <c r="N18" s="69"/>
    </row>
    <row r="19" spans="1:14" ht="15.75" thickBot="1" x14ac:dyDescent="0.3">
      <c r="A19" s="71" t="s">
        <v>307</v>
      </c>
      <c r="B19" s="67" t="s">
        <v>308</v>
      </c>
      <c r="C19" s="222"/>
      <c r="D19" s="223"/>
      <c r="E19" s="223"/>
      <c r="F19" s="223"/>
      <c r="G19" s="223"/>
      <c r="H19" s="224"/>
      <c r="I19" s="223"/>
      <c r="J19" s="223"/>
      <c r="K19" s="223"/>
      <c r="L19" s="223"/>
      <c r="M19" s="223"/>
      <c r="N19" s="225"/>
    </row>
    <row r="20" spans="1:14" ht="15.75" thickBot="1" x14ac:dyDescent="0.3">
      <c r="A20" s="73" t="s">
        <v>68</v>
      </c>
      <c r="B20" s="74"/>
      <c r="C20" s="75" t="e">
        <f>SUM(C6:C17,C19)/(2*COUNT(C6:C17))</f>
        <v>#DIV/0!</v>
      </c>
      <c r="D20" s="75" t="e">
        <f t="shared" ref="D20:N20" si="0">SUM(D6:D17,D19)/(2*COUNT(D6:D17))</f>
        <v>#DIV/0!</v>
      </c>
      <c r="E20" s="75" t="e">
        <f t="shared" si="0"/>
        <v>#DIV/0!</v>
      </c>
      <c r="F20" s="75" t="e">
        <f t="shared" si="0"/>
        <v>#DIV/0!</v>
      </c>
      <c r="G20" s="75" t="e">
        <f t="shared" si="0"/>
        <v>#DIV/0!</v>
      </c>
      <c r="H20" s="75" t="e">
        <f t="shared" si="0"/>
        <v>#DIV/0!</v>
      </c>
      <c r="I20" s="75" t="e">
        <f t="shared" si="0"/>
        <v>#DIV/0!</v>
      </c>
      <c r="J20" s="75" t="e">
        <f t="shared" si="0"/>
        <v>#DIV/0!</v>
      </c>
      <c r="K20" s="75" t="e">
        <f t="shared" si="0"/>
        <v>#DIV/0!</v>
      </c>
      <c r="L20" s="75" t="e">
        <f t="shared" si="0"/>
        <v>#DIV/0!</v>
      </c>
      <c r="M20" s="75" t="e">
        <f t="shared" si="0"/>
        <v>#DIV/0!</v>
      </c>
      <c r="N20" s="75" t="e">
        <f t="shared" si="0"/>
        <v>#DIV/0!</v>
      </c>
    </row>
    <row r="21" spans="1:14" x14ac:dyDescent="0.25">
      <c r="A21" s="76"/>
    </row>
    <row r="22" spans="1:14" x14ac:dyDescent="0.25">
      <c r="A22" s="76"/>
    </row>
    <row r="23" spans="1:14" ht="18.75" x14ac:dyDescent="0.25">
      <c r="A23" s="80" t="s">
        <v>314</v>
      </c>
      <c r="B23" s="81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72"/>
    </row>
    <row r="24" spans="1:14" x14ac:dyDescent="0.25">
      <c r="A24" s="86" t="s">
        <v>309</v>
      </c>
      <c r="B24" s="84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85"/>
    </row>
    <row r="25" spans="1:14" x14ac:dyDescent="0.25">
      <c r="A25" s="83" t="s">
        <v>315</v>
      </c>
      <c r="B25" s="84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85"/>
    </row>
    <row r="26" spans="1:14" x14ac:dyDescent="0.25">
      <c r="A26" s="86" t="s">
        <v>316</v>
      </c>
      <c r="B26" s="84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85"/>
    </row>
    <row r="27" spans="1:14" x14ac:dyDescent="0.25">
      <c r="A27" s="86" t="s">
        <v>317</v>
      </c>
      <c r="B27" s="84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85"/>
    </row>
    <row r="28" spans="1:14" x14ac:dyDescent="0.25">
      <c r="A28" s="83" t="s">
        <v>318</v>
      </c>
      <c r="B28" s="84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85"/>
    </row>
    <row r="29" spans="1:14" x14ac:dyDescent="0.25">
      <c r="A29" s="86" t="s">
        <v>319</v>
      </c>
      <c r="B29" s="84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85"/>
    </row>
    <row r="30" spans="1:14" x14ac:dyDescent="0.25">
      <c r="A30" s="86" t="s">
        <v>317</v>
      </c>
      <c r="B30" s="84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85"/>
    </row>
    <row r="31" spans="1:14" x14ac:dyDescent="0.25">
      <c r="A31" s="83" t="s">
        <v>320</v>
      </c>
      <c r="B31" s="84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85"/>
    </row>
    <row r="32" spans="1:14" x14ac:dyDescent="0.25">
      <c r="A32" s="86" t="s">
        <v>321</v>
      </c>
      <c r="B32" s="84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85"/>
    </row>
    <row r="33" spans="1:14" x14ac:dyDescent="0.25">
      <c r="A33" s="86" t="s">
        <v>322</v>
      </c>
      <c r="B33" s="84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85"/>
    </row>
    <row r="34" spans="1:14" x14ac:dyDescent="0.25">
      <c r="A34" s="86"/>
      <c r="B34" s="84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85"/>
    </row>
    <row r="35" spans="1:14" x14ac:dyDescent="0.25">
      <c r="A35" s="226" t="s">
        <v>313</v>
      </c>
      <c r="B35" s="87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9"/>
    </row>
    <row r="36" spans="1:14" x14ac:dyDescent="0.25">
      <c r="N36" s="68"/>
    </row>
    <row r="37" spans="1:14" x14ac:dyDescent="0.25">
      <c r="A37" s="78" t="s">
        <v>310</v>
      </c>
    </row>
    <row r="38" spans="1:14" x14ac:dyDescent="0.25">
      <c r="A38" s="79" t="s">
        <v>311</v>
      </c>
    </row>
    <row r="39" spans="1:14" x14ac:dyDescent="0.25">
      <c r="A39" s="79" t="s">
        <v>312</v>
      </c>
    </row>
  </sheetData>
  <pageMargins left="0.70866141732283472" right="0.70866141732283472" top="0.74803149606299213" bottom="0.74803149606299213" header="0.31496062992125984" footer="0.31496062992125984"/>
  <pageSetup paperSize="9" scale="81" orientation="landscape" copies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5" x14ac:dyDescent="0.25"/>
  <cols>
    <col min="1" max="1" width="22.5703125" bestFit="1" customWidth="1"/>
    <col min="2" max="2" width="76.140625" customWidth="1"/>
  </cols>
  <sheetData>
    <row r="1" spans="1:2" ht="24" thickBot="1" x14ac:dyDescent="0.3">
      <c r="A1" s="90" t="s">
        <v>323</v>
      </c>
      <c r="B1" s="91">
        <v>41682</v>
      </c>
    </row>
    <row r="2" spans="1:2" ht="15.75" thickBot="1" x14ac:dyDescent="0.3">
      <c r="A2" s="92" t="s">
        <v>324</v>
      </c>
      <c r="B2" s="93"/>
    </row>
    <row r="3" spans="1:2" x14ac:dyDescent="0.25">
      <c r="A3" s="94" t="s">
        <v>325</v>
      </c>
      <c r="B3" s="95" t="s">
        <v>326</v>
      </c>
    </row>
    <row r="4" spans="1:2" ht="30" x14ac:dyDescent="0.25">
      <c r="A4" s="96"/>
      <c r="B4" s="97" t="s">
        <v>327</v>
      </c>
    </row>
    <row r="5" spans="1:2" x14ac:dyDescent="0.25">
      <c r="A5" s="98" t="s">
        <v>328</v>
      </c>
      <c r="B5" s="99" t="s">
        <v>329</v>
      </c>
    </row>
    <row r="6" spans="1:2" ht="15.75" thickBot="1" x14ac:dyDescent="0.3">
      <c r="A6" s="100"/>
      <c r="B6" s="101"/>
    </row>
    <row r="7" spans="1:2" ht="15.75" thickBot="1" x14ac:dyDescent="0.3">
      <c r="A7" s="92" t="s">
        <v>330</v>
      </c>
      <c r="B7" s="93"/>
    </row>
    <row r="8" spans="1:2" x14ac:dyDescent="0.25">
      <c r="A8" s="100" t="s">
        <v>328</v>
      </c>
      <c r="B8" s="101" t="s">
        <v>331</v>
      </c>
    </row>
    <row r="9" spans="1:2" ht="30" x14ac:dyDescent="0.25">
      <c r="A9" s="96"/>
      <c r="B9" s="97" t="s">
        <v>332</v>
      </c>
    </row>
    <row r="10" spans="1:2" ht="15.75" thickBot="1" x14ac:dyDescent="0.3">
      <c r="A10" s="102" t="s">
        <v>333</v>
      </c>
      <c r="B10" s="103" t="s">
        <v>334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Projekty</vt:lpstr>
      <vt:lpstr>HodnotiaciFormular</vt:lpstr>
      <vt:lpstr>Harmonogram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 Kršák</dc:creator>
  <cp:lastModifiedBy>Emil Kršák</cp:lastModifiedBy>
  <cp:lastPrinted>2014-02-03T08:55:01Z</cp:lastPrinted>
  <dcterms:created xsi:type="dcterms:W3CDTF">2014-01-10T07:47:51Z</dcterms:created>
  <dcterms:modified xsi:type="dcterms:W3CDTF">2014-02-06T08:10:13Z</dcterms:modified>
</cp:coreProperties>
</file>