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aloha_181015\Prodekan\FVG\Granty UNIZA\Refundačkové výzvy\"/>
    </mc:Choice>
  </mc:AlternateContent>
  <xr:revisionPtr revIDLastSave="0" documentId="13_ncr:1_{ED12FF4B-ED47-4F20-BA74-64A636167E3B}" xr6:coauthVersionLast="47" xr6:coauthVersionMax="47" xr10:uidLastSave="{00000000-0000-0000-0000-000000000000}"/>
  <bookViews>
    <workbookView xWindow="28680" yWindow="-120" windowWidth="19440" windowHeight="15000" xr2:uid="{3FB51C5E-90E4-4822-991C-52909B0ECE28}"/>
  </bookViews>
  <sheets>
    <sheet name="Projekt VP" sheetId="1" r:id="rId1"/>
  </sheets>
  <definedNames>
    <definedName name="_xlnm.Print_Area" localSheetId="0">'Projekt VP'!$A$1:$I$59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7" i="1"/>
  <c r="F8" i="1"/>
  <c r="F9" i="1"/>
  <c r="F10" i="1"/>
  <c r="F11" i="1"/>
  <c r="F12" i="1"/>
  <c r="F13" i="1"/>
  <c r="F14" i="1"/>
  <c r="F7" i="1"/>
  <c r="F6" i="1"/>
  <c r="J13" i="1"/>
  <c r="J14" i="1"/>
  <c r="G14" i="1"/>
  <c r="E14" i="1"/>
  <c r="H18" i="1"/>
  <c r="I18" i="1" s="1"/>
  <c r="H54" i="1"/>
  <c r="G13" i="1"/>
  <c r="E13" i="1"/>
  <c r="E59" i="1"/>
  <c r="I55" i="1"/>
  <c r="I56" i="1"/>
  <c r="I57" i="1"/>
  <c r="I54" i="1"/>
  <c r="G39" i="1"/>
  <c r="F39" i="1"/>
  <c r="E39" i="1"/>
  <c r="G38" i="1"/>
  <c r="F38" i="1"/>
  <c r="E38" i="1"/>
  <c r="G37" i="1"/>
  <c r="F37" i="1"/>
  <c r="E37" i="1"/>
  <c r="J7" i="1"/>
  <c r="J8" i="1"/>
  <c r="J9" i="1"/>
  <c r="J10" i="1"/>
  <c r="J11" i="1"/>
  <c r="J12" i="1"/>
  <c r="J19" i="1"/>
  <c r="J6" i="1"/>
  <c r="G7" i="1"/>
  <c r="E7" i="1"/>
  <c r="H6" i="1"/>
  <c r="G6" i="1"/>
  <c r="E6" i="1"/>
  <c r="G8" i="1"/>
  <c r="G9" i="1"/>
  <c r="G10" i="1"/>
  <c r="G11" i="1"/>
  <c r="G12" i="1"/>
  <c r="F19" i="1"/>
  <c r="F20" i="1" s="1"/>
  <c r="G19" i="1"/>
  <c r="G20" i="1" s="1"/>
  <c r="H19" i="1"/>
  <c r="E8" i="1"/>
  <c r="E9" i="1"/>
  <c r="E10" i="1"/>
  <c r="E11" i="1"/>
  <c r="E12" i="1"/>
  <c r="E19" i="1"/>
  <c r="E20" i="1" s="1"/>
  <c r="F40" i="1" l="1"/>
  <c r="H20" i="1"/>
  <c r="H15" i="1"/>
  <c r="G15" i="1"/>
  <c r="G22" i="1" s="1"/>
  <c r="C23" i="1"/>
  <c r="D23" i="1" s="1"/>
  <c r="E15" i="1"/>
  <c r="E22" i="1" s="1"/>
  <c r="F15" i="1"/>
  <c r="F22" i="1" s="1"/>
  <c r="I14" i="1"/>
  <c r="I13" i="1"/>
  <c r="I37" i="1"/>
  <c r="E40" i="1"/>
  <c r="I39" i="1"/>
  <c r="G40" i="1"/>
  <c r="I38" i="1"/>
  <c r="H56" i="1"/>
  <c r="I58" i="1"/>
  <c r="I59" i="1" s="1"/>
  <c r="I36" i="1"/>
  <c r="I10" i="1"/>
  <c r="I9" i="1"/>
  <c r="I19" i="1"/>
  <c r="I20" i="1" s="1"/>
  <c r="I12" i="1"/>
  <c r="I8" i="1"/>
  <c r="I11" i="1"/>
  <c r="I6" i="1"/>
  <c r="I7" i="1"/>
  <c r="H22" i="1" l="1"/>
  <c r="I15" i="1"/>
  <c r="I22" i="1" s="1"/>
  <c r="I48" i="1"/>
  <c r="I40" i="1"/>
  <c r="I50" i="1" l="1"/>
  <c r="I51" i="1" s="1"/>
  <c r="I23" i="1"/>
  <c r="H23" i="1" l="1"/>
</calcChain>
</file>

<file path=xl/sharedStrings.xml><?xml version="1.0" encoding="utf-8"?>
<sst xmlns="http://schemas.openxmlformats.org/spreadsheetml/2006/main" count="84" uniqueCount="64">
  <si>
    <t>Mzdové výdavky</t>
  </si>
  <si>
    <t>Riešiteľ 1</t>
  </si>
  <si>
    <t>Riešiteľ 2</t>
  </si>
  <si>
    <t>Riešiteľ 3</t>
  </si>
  <si>
    <t>Riešiteľ 4</t>
  </si>
  <si>
    <t>Riešiteľ 5</t>
  </si>
  <si>
    <t>Riešiteľ 6</t>
  </si>
  <si>
    <t>Riešiteľ 7</t>
  </si>
  <si>
    <t>Meno a priezvisko</t>
  </si>
  <si>
    <t>Tarifná mzda</t>
  </si>
  <si>
    <t>1. rok</t>
  </si>
  <si>
    <t>1. rok
mesačný príplatok</t>
  </si>
  <si>
    <t>2. rok
mesačný príplatok</t>
  </si>
  <si>
    <t>3. rok
mesačný príplatok</t>
  </si>
  <si>
    <t>Celkom</t>
  </si>
  <si>
    <t>áno</t>
  </si>
  <si>
    <t>nie</t>
  </si>
  <si>
    <t>Zodp.riešiteľ</t>
  </si>
  <si>
    <t xml:space="preserve">Formulár prepočíta maximálne hodnoty odmeny, je možné ručne editovať nižšie hodnoty. </t>
  </si>
  <si>
    <t>Maximálna výška mesačného príplatku vrátane odvodov zamestnávateľa je 350 € mesačne.</t>
  </si>
  <si>
    <t>Mimoriadna odmena po riešení (max. výška)</t>
  </si>
  <si>
    <t>Bežné výdavky</t>
  </si>
  <si>
    <t>Cestovné a vložné</t>
  </si>
  <si>
    <t>Materiál</t>
  </si>
  <si>
    <t>Publikačné poplatky</t>
  </si>
  <si>
    <t>ostatné výdavky</t>
  </si>
  <si>
    <t>Špecifikácia položky</t>
  </si>
  <si>
    <t>2. rok</t>
  </si>
  <si>
    <t>3. rok</t>
  </si>
  <si>
    <t>Bežné výdavky spolu</t>
  </si>
  <si>
    <t>Celková výška plánovaného rozpočtu</t>
  </si>
  <si>
    <t>Publikačné výstupy</t>
  </si>
  <si>
    <t>Q1 WoS</t>
  </si>
  <si>
    <t>Q2 WoS</t>
  </si>
  <si>
    <t>Q3 WoS</t>
  </si>
  <si>
    <t>Patent, úžitkový vzor</t>
  </si>
  <si>
    <r>
      <t xml:space="preserve">Mesačný príplatok je vrátane odvodov zamestnávateľa, pre riešiteľa je príplatok - </t>
    </r>
    <r>
      <rPr>
        <i/>
        <sz val="9"/>
        <color theme="1"/>
        <rFont val="Calibri"/>
        <family val="2"/>
        <charset val="238"/>
        <scheme val="minor"/>
      </rPr>
      <t>% príplatku * tarif.mzda /1,352</t>
    </r>
  </si>
  <si>
    <t>Kategória</t>
  </si>
  <si>
    <t>Spolu</t>
  </si>
  <si>
    <t>Splnené min.</t>
  </si>
  <si>
    <t>Grantový systém UNIZA - projekt na podporu vedeckých pracovníkov FRI</t>
  </si>
  <si>
    <t>MVP (Á/N)</t>
  </si>
  <si>
    <t>Doktorand 1</t>
  </si>
  <si>
    <t>Doktorand 2</t>
  </si>
  <si>
    <t>Pozícia v projekte</t>
  </si>
  <si>
    <t>Kapitálové výdavky</t>
  </si>
  <si>
    <t>Názov položky</t>
  </si>
  <si>
    <t>Kapitálové výdavky spolu</t>
  </si>
  <si>
    <t>Zdôvodnenie nákupu položky</t>
  </si>
  <si>
    <t>Náklady na štipendiá spolu</t>
  </si>
  <si>
    <t>Mimoriadne štipendium po riešení</t>
  </si>
  <si>
    <t>Mzdové výdavky z celkovej výšky rozpočtu</t>
  </si>
  <si>
    <t>1. rok mesačné
štipendium</t>
  </si>
  <si>
    <t>2. rok
mesačné
štipendium</t>
  </si>
  <si>
    <t>3. rok
mesačné
štipendium</t>
  </si>
  <si>
    <t>Počet mladých vedeckých pracovníkov (MVP) v projekte</t>
  </si>
  <si>
    <t>Mzdové náklady zamestnancov spolu</t>
  </si>
  <si>
    <t>Riešiteľ 8</t>
  </si>
  <si>
    <t>Maximálna výška mesačného príplatku: ostatní riešitelia - 1. rok - 10 percent, 2. rok - 20 percent, 3.rok - 30 percent (po podaní medzinárod.projektu)</t>
  </si>
  <si>
    <t>Maximálna výška mesačného príplatku: Zodp.riešiteľ - 1. rok - 15 percent, 2. rok - 25 percent, 3.rok - 35 percent (po podaní medzinárod.projektu)</t>
  </si>
  <si>
    <t>Mzdové výdavky môžu byť vo výške max. 75 % z celkového rozpočtu</t>
  </si>
  <si>
    <t>V projekte musí byť aspoň jeden MVP, doktorandské pozície v projekte sú nepovinné</t>
  </si>
  <si>
    <t>Doktorandské štipendium je oprávneným výdavkom projektu</t>
  </si>
  <si>
    <t>Rozpočet pre projekt na podporu vedeckých pracovníkov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</si>
</sst>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/>
    </xf>
    <xf numFmtId="164" fontId="6" fillId="4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164" fontId="0" fillId="2" borderId="1" xfId="0" applyNumberForma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2" fillId="6" borderId="0" xfId="0" applyFont="1" applyFill="1"/>
    <xf numFmtId="0" fontId="0" fillId="6" borderId="0" xfId="0" applyFill="1"/>
    <xf numFmtId="0" fontId="5" fillId="6" borderId="0" xfId="0" applyFont="1" applyFill="1" applyAlignment="1">
      <alignment horizontal="center" vertical="center" wrapText="1"/>
    </xf>
    <xf numFmtId="0" fontId="5" fillId="6" borderId="0" xfId="0" applyFont="1" applyFill="1" applyBorder="1" applyAlignment="1">
      <alignment horizontal="right"/>
    </xf>
    <xf numFmtId="164" fontId="0" fillId="6" borderId="0" xfId="0" applyNumberFormat="1" applyFill="1" applyBorder="1" applyAlignment="1"/>
    <xf numFmtId="0" fontId="0" fillId="6" borderId="0" xfId="0" applyFill="1" applyBorder="1"/>
    <xf numFmtId="164" fontId="0" fillId="6" borderId="0" xfId="0" applyNumberFormat="1" applyFill="1" applyBorder="1"/>
    <xf numFmtId="0" fontId="0" fillId="3" borderId="1" xfId="0" applyFill="1" applyBorder="1"/>
    <xf numFmtId="164" fontId="8" fillId="5" borderId="5" xfId="0" applyNumberFormat="1" applyFont="1" applyFill="1" applyBorder="1"/>
    <xf numFmtId="164" fontId="0" fillId="3" borderId="1" xfId="0" applyNumberFormat="1" applyFill="1" applyBorder="1"/>
    <xf numFmtId="164" fontId="3" fillId="7" borderId="5" xfId="0" applyNumberFormat="1" applyFont="1" applyFill="1" applyBorder="1"/>
    <xf numFmtId="0" fontId="5" fillId="8" borderId="1" xfId="0" applyFont="1" applyFill="1" applyBorder="1" applyAlignment="1">
      <alignment horizontal="center" vertical="center" wrapText="1"/>
    </xf>
    <xf numFmtId="0" fontId="0" fillId="8" borderId="2" xfId="0" applyFill="1" applyBorder="1"/>
    <xf numFmtId="164" fontId="6" fillId="2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1" fillId="6" borderId="0" xfId="0" applyFont="1" applyFill="1"/>
    <xf numFmtId="0" fontId="10" fillId="6" borderId="0" xfId="0" applyFont="1" applyFill="1" applyBorder="1" applyAlignment="1">
      <alignment vertical="center"/>
    </xf>
    <xf numFmtId="0" fontId="10" fillId="6" borderId="0" xfId="0" applyFont="1" applyFill="1" applyAlignment="1">
      <alignment vertical="center"/>
    </xf>
    <xf numFmtId="0" fontId="0" fillId="8" borderId="1" xfId="0" applyFill="1" applyBorder="1"/>
    <xf numFmtId="0" fontId="5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3" fillId="6" borderId="0" xfId="0" applyFont="1" applyFill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0" fillId="11" borderId="1" xfId="0" applyFill="1" applyBorder="1" applyAlignment="1">
      <alignment horizontal="center" vertical="center"/>
    </xf>
    <xf numFmtId="0" fontId="0" fillId="11" borderId="1" xfId="0" applyFill="1" applyBorder="1"/>
    <xf numFmtId="0" fontId="15" fillId="6" borderId="0" xfId="0" applyFont="1" applyFill="1" applyAlignment="1">
      <alignment horizontal="center" vertical="center" wrapText="1"/>
    </xf>
    <xf numFmtId="0" fontId="14" fillId="6" borderId="0" xfId="0" applyFont="1" applyFill="1"/>
    <xf numFmtId="0" fontId="0" fillId="2" borderId="1" xfId="0" applyFill="1" applyBorder="1" applyAlignment="1">
      <alignment horizontal="left" vertical="center"/>
    </xf>
    <xf numFmtId="164" fontId="0" fillId="3" borderId="1" xfId="0" applyNumberFormat="1" applyFont="1" applyFill="1" applyBorder="1" applyAlignment="1">
      <alignment vertical="center"/>
    </xf>
    <xf numFmtId="164" fontId="8" fillId="5" borderId="5" xfId="0" applyNumberFormat="1" applyFont="1" applyFill="1" applyBorder="1" applyAlignment="1">
      <alignment vertical="center"/>
    </xf>
    <xf numFmtId="164" fontId="0" fillId="3" borderId="2" xfId="0" applyNumberFormat="1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10" fontId="17" fillId="0" borderId="1" xfId="0" applyNumberFormat="1" applyFont="1" applyBorder="1" applyAlignment="1">
      <alignment horizontal="center" vertical="center"/>
    </xf>
    <xf numFmtId="0" fontId="18" fillId="6" borderId="0" xfId="0" applyFont="1" applyFill="1"/>
    <xf numFmtId="0" fontId="6" fillId="6" borderId="0" xfId="0" applyFont="1" applyFill="1"/>
    <xf numFmtId="0" fontId="6" fillId="0" borderId="0" xfId="0" applyFont="1"/>
    <xf numFmtId="0" fontId="2" fillId="0" borderId="0" xfId="0" applyFont="1" applyFill="1"/>
    <xf numFmtId="0" fontId="0" fillId="0" borderId="0" xfId="0" applyFill="1"/>
    <xf numFmtId="164" fontId="0" fillId="3" borderId="7" xfId="0" applyNumberFormat="1" applyFont="1" applyFill="1" applyBorder="1" applyAlignment="1">
      <alignment vertical="center"/>
    </xf>
    <xf numFmtId="164" fontId="0" fillId="3" borderId="11" xfId="0" applyNumberFormat="1" applyFont="1" applyFill="1" applyBorder="1" applyAlignment="1">
      <alignment vertical="center"/>
    </xf>
    <xf numFmtId="164" fontId="6" fillId="4" borderId="7" xfId="0" applyNumberFormat="1" applyFont="1" applyFill="1" applyBorder="1" applyAlignment="1">
      <alignment vertical="center"/>
    </xf>
    <xf numFmtId="164" fontId="19" fillId="5" borderId="1" xfId="0" applyNumberFormat="1" applyFont="1" applyFill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" fillId="3" borderId="1" xfId="0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0" fontId="0" fillId="11" borderId="7" xfId="0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7" fillId="3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6" fillId="6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" fillId="6" borderId="0" xfId="0" applyFont="1" applyFill="1" applyAlignment="1">
      <alignment horizontal="left"/>
    </xf>
    <xf numFmtId="0" fontId="7" fillId="0" borderId="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12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7" fillId="3" borderId="7" xfId="0" applyFont="1" applyFill="1" applyBorder="1" applyAlignment="1">
      <alignment horizontal="righ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right" vertical="center"/>
    </xf>
    <xf numFmtId="0" fontId="7" fillId="3" borderId="3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right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E304C-B549-4C7D-A41E-672C750CCA03}">
  <sheetPr>
    <pageSetUpPr fitToPage="1"/>
  </sheetPr>
  <dimension ref="A1:AH106"/>
  <sheetViews>
    <sheetView tabSelected="1" workbookViewId="0">
      <selection activeCell="A2" sqref="A2:I2"/>
    </sheetView>
  </sheetViews>
  <sheetFormatPr defaultRowHeight="15" x14ac:dyDescent="0.25"/>
  <cols>
    <col min="1" max="1" width="11.28515625" customWidth="1"/>
    <col min="2" max="2" width="32.140625" customWidth="1"/>
    <col min="3" max="3" width="6" customWidth="1"/>
    <col min="4" max="4" width="10.42578125" bestFit="1" customWidth="1"/>
    <col min="5" max="7" width="11.7109375" customWidth="1"/>
    <col min="8" max="8" width="12.5703125" customWidth="1"/>
    <col min="9" max="9" width="19.42578125" customWidth="1"/>
    <col min="10" max="10" width="3.85546875" customWidth="1"/>
  </cols>
  <sheetData>
    <row r="1" spans="1:34" ht="18.75" x14ac:dyDescent="0.3">
      <c r="A1" s="74" t="s">
        <v>63</v>
      </c>
      <c r="B1" s="74"/>
      <c r="C1" s="74"/>
      <c r="D1" s="74"/>
      <c r="E1" s="74"/>
      <c r="F1" s="74"/>
      <c r="G1" s="74"/>
      <c r="H1" s="74"/>
      <c r="I1" s="74"/>
      <c r="J1" s="10"/>
      <c r="K1" s="10"/>
      <c r="L1" s="10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</row>
    <row r="2" spans="1:34" x14ac:dyDescent="0.2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10"/>
      <c r="K2" s="10"/>
      <c r="L2" s="10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</row>
    <row r="3" spans="1:34" ht="6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0"/>
      <c r="K3" s="10"/>
      <c r="L3" s="1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</row>
    <row r="4" spans="1:34" x14ac:dyDescent="0.25">
      <c r="A4" s="64" t="s">
        <v>0</v>
      </c>
      <c r="B4" s="64"/>
      <c r="C4" s="64"/>
      <c r="D4" s="64"/>
      <c r="E4" s="64"/>
      <c r="F4" s="64"/>
      <c r="G4" s="64"/>
      <c r="H4" s="64"/>
      <c r="I4" s="64"/>
      <c r="J4" s="38"/>
      <c r="K4" s="38"/>
      <c r="L4" s="38"/>
      <c r="M4" s="38"/>
      <c r="N4" s="38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</row>
    <row r="5" spans="1:34" s="1" customFormat="1" ht="51.75" customHeight="1" x14ac:dyDescent="0.25">
      <c r="A5" s="3" t="s">
        <v>44</v>
      </c>
      <c r="B5" s="3" t="s">
        <v>8</v>
      </c>
      <c r="C5" s="3" t="s">
        <v>41</v>
      </c>
      <c r="D5" s="3" t="s">
        <v>9</v>
      </c>
      <c r="E5" s="24" t="s">
        <v>11</v>
      </c>
      <c r="F5" s="24" t="s">
        <v>12</v>
      </c>
      <c r="G5" s="24" t="s">
        <v>13</v>
      </c>
      <c r="H5" s="24" t="s">
        <v>20</v>
      </c>
      <c r="I5" s="9" t="s">
        <v>14</v>
      </c>
      <c r="J5" s="37"/>
      <c r="K5" s="37"/>
      <c r="L5" s="37"/>
      <c r="M5" s="37"/>
      <c r="N5" s="37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</row>
    <row r="6" spans="1:34" x14ac:dyDescent="0.25">
      <c r="A6" s="6" t="s">
        <v>17</v>
      </c>
      <c r="B6" s="39"/>
      <c r="C6" s="8" t="s">
        <v>16</v>
      </c>
      <c r="D6" s="7"/>
      <c r="E6" s="4">
        <f>IF(0.15*$D$6&gt;350,350,0.15*$D$6)</f>
        <v>0</v>
      </c>
      <c r="F6" s="4">
        <f>IF(0.25*$D$6&gt;350,350,0.25*$D$6)</f>
        <v>0</v>
      </c>
      <c r="G6" s="4">
        <f>IF(0.35*$D$6&gt;350,350,0.35*$D$6)</f>
        <v>0</v>
      </c>
      <c r="H6" s="4">
        <f>D6</f>
        <v>0</v>
      </c>
      <c r="I6" s="5">
        <f>E6*12+F6*12+G6*12+H6</f>
        <v>0</v>
      </c>
      <c r="J6" s="10">
        <f>IF(C6="nie",0,1)</f>
        <v>0</v>
      </c>
      <c r="K6" s="10"/>
      <c r="L6" s="10" t="s">
        <v>15</v>
      </c>
      <c r="M6" s="10"/>
      <c r="N6" s="38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x14ac:dyDescent="0.25">
      <c r="A7" s="6" t="s">
        <v>1</v>
      </c>
      <c r="B7" s="39"/>
      <c r="C7" s="8" t="s">
        <v>16</v>
      </c>
      <c r="D7" s="7"/>
      <c r="E7" s="4">
        <f>IF(0.1*$D7&gt;350,350,0.1*$D7)</f>
        <v>0</v>
      </c>
      <c r="F7" s="4">
        <f>IF(0.2*$D7&gt;350,350,0.2*$D7)</f>
        <v>0</v>
      </c>
      <c r="G7" s="4">
        <f>IF(0.3*$D7&gt;350,350,0.3*$D7)</f>
        <v>0</v>
      </c>
      <c r="H7" s="4">
        <f>D7*0.7</f>
        <v>0</v>
      </c>
      <c r="I7" s="5">
        <f t="shared" ref="I7:I19" si="0">E7*12+F7*12+G7*12+H7</f>
        <v>0</v>
      </c>
      <c r="J7" s="10">
        <f t="shared" ref="J7:J19" si="1">IF(C7="nie",0,1)</f>
        <v>0</v>
      </c>
      <c r="K7" s="10"/>
      <c r="L7" s="10" t="s">
        <v>16</v>
      </c>
      <c r="M7" s="10"/>
      <c r="N7" s="38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</row>
    <row r="8" spans="1:34" x14ac:dyDescent="0.25">
      <c r="A8" s="6" t="s">
        <v>2</v>
      </c>
      <c r="B8" s="39"/>
      <c r="C8" s="8" t="s">
        <v>16</v>
      </c>
      <c r="D8" s="7"/>
      <c r="E8" s="4">
        <f t="shared" ref="E8:E19" si="2">0.1*D8</f>
        <v>0</v>
      </c>
      <c r="F8" s="4">
        <f t="shared" ref="F8:F14" si="3">IF(0.2*$D8&gt;350,350,0.2*$D8)</f>
        <v>0</v>
      </c>
      <c r="G8" s="4">
        <f t="shared" ref="G8:G19" si="4">0.3*D8</f>
        <v>0</v>
      </c>
      <c r="H8" s="4">
        <f t="shared" ref="H8:H14" si="5">D8*0.7</f>
        <v>0</v>
      </c>
      <c r="I8" s="5">
        <f t="shared" si="0"/>
        <v>0</v>
      </c>
      <c r="J8" s="10">
        <f t="shared" si="1"/>
        <v>0</v>
      </c>
      <c r="K8" s="10"/>
      <c r="L8" s="10"/>
      <c r="M8" s="10"/>
      <c r="N8" s="38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</row>
    <row r="9" spans="1:34" x14ac:dyDescent="0.25">
      <c r="A9" s="6" t="s">
        <v>3</v>
      </c>
      <c r="B9" s="39"/>
      <c r="C9" s="8" t="s">
        <v>16</v>
      </c>
      <c r="D9" s="7"/>
      <c r="E9" s="4">
        <f t="shared" si="2"/>
        <v>0</v>
      </c>
      <c r="F9" s="4">
        <f t="shared" si="3"/>
        <v>0</v>
      </c>
      <c r="G9" s="4">
        <f t="shared" si="4"/>
        <v>0</v>
      </c>
      <c r="H9" s="4">
        <f t="shared" si="5"/>
        <v>0</v>
      </c>
      <c r="I9" s="5">
        <f t="shared" si="0"/>
        <v>0</v>
      </c>
      <c r="J9" s="10">
        <f t="shared" si="1"/>
        <v>0</v>
      </c>
      <c r="K9" s="10"/>
      <c r="L9" s="10"/>
      <c r="M9" s="10"/>
      <c r="N9" s="38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</row>
    <row r="10" spans="1:34" x14ac:dyDescent="0.25">
      <c r="A10" s="6" t="s">
        <v>4</v>
      </c>
      <c r="B10" s="39"/>
      <c r="C10" s="8" t="s">
        <v>16</v>
      </c>
      <c r="D10" s="7"/>
      <c r="E10" s="4">
        <f t="shared" si="2"/>
        <v>0</v>
      </c>
      <c r="F10" s="4">
        <f t="shared" si="3"/>
        <v>0</v>
      </c>
      <c r="G10" s="4">
        <f t="shared" si="4"/>
        <v>0</v>
      </c>
      <c r="H10" s="4">
        <f t="shared" si="5"/>
        <v>0</v>
      </c>
      <c r="I10" s="5">
        <f t="shared" si="0"/>
        <v>0</v>
      </c>
      <c r="J10" s="10">
        <f t="shared" si="1"/>
        <v>0</v>
      </c>
      <c r="K10" s="10"/>
      <c r="L10" s="10"/>
      <c r="M10" s="10"/>
      <c r="N10" s="38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</row>
    <row r="11" spans="1:34" x14ac:dyDescent="0.25">
      <c r="A11" s="6" t="s">
        <v>5</v>
      </c>
      <c r="B11" s="39"/>
      <c r="C11" s="8" t="s">
        <v>16</v>
      </c>
      <c r="D11" s="7"/>
      <c r="E11" s="4">
        <f t="shared" si="2"/>
        <v>0</v>
      </c>
      <c r="F11" s="4">
        <f t="shared" si="3"/>
        <v>0</v>
      </c>
      <c r="G11" s="4">
        <f t="shared" si="4"/>
        <v>0</v>
      </c>
      <c r="H11" s="4">
        <f t="shared" si="5"/>
        <v>0</v>
      </c>
      <c r="I11" s="5">
        <f t="shared" si="0"/>
        <v>0</v>
      </c>
      <c r="J11" s="10">
        <f t="shared" si="1"/>
        <v>0</v>
      </c>
      <c r="K11" s="10"/>
      <c r="L11" s="10"/>
      <c r="M11" s="10"/>
      <c r="N11" s="38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</row>
    <row r="12" spans="1:34" x14ac:dyDescent="0.25">
      <c r="A12" s="6" t="s">
        <v>6</v>
      </c>
      <c r="B12" s="39"/>
      <c r="C12" s="8" t="s">
        <v>16</v>
      </c>
      <c r="D12" s="7"/>
      <c r="E12" s="4">
        <f t="shared" si="2"/>
        <v>0</v>
      </c>
      <c r="F12" s="4">
        <f t="shared" si="3"/>
        <v>0</v>
      </c>
      <c r="G12" s="4">
        <f t="shared" si="4"/>
        <v>0</v>
      </c>
      <c r="H12" s="4">
        <f t="shared" si="5"/>
        <v>0</v>
      </c>
      <c r="I12" s="5">
        <f t="shared" si="0"/>
        <v>0</v>
      </c>
      <c r="J12" s="10">
        <f t="shared" si="1"/>
        <v>0</v>
      </c>
      <c r="K12" s="10"/>
      <c r="L12" s="10"/>
      <c r="M12" s="10"/>
      <c r="N12" s="38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</row>
    <row r="13" spans="1:34" x14ac:dyDescent="0.25">
      <c r="A13" s="6" t="s">
        <v>7</v>
      </c>
      <c r="B13" s="39"/>
      <c r="C13" s="8" t="s">
        <v>16</v>
      </c>
      <c r="D13" s="7"/>
      <c r="E13" s="4">
        <f t="shared" ref="E13" si="6">0.1*D13</f>
        <v>0</v>
      </c>
      <c r="F13" s="4">
        <f t="shared" si="3"/>
        <v>0</v>
      </c>
      <c r="G13" s="4">
        <f t="shared" ref="G13" si="7">0.3*D13</f>
        <v>0</v>
      </c>
      <c r="H13" s="4">
        <f t="shared" si="5"/>
        <v>0</v>
      </c>
      <c r="I13" s="5">
        <f t="shared" ref="I13" si="8">E13*12+F13*12+G13*12+H13</f>
        <v>0</v>
      </c>
      <c r="J13" s="10">
        <f t="shared" si="1"/>
        <v>0</v>
      </c>
      <c r="K13" s="10"/>
      <c r="L13" s="10"/>
      <c r="M13" s="10"/>
      <c r="N13" s="38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</row>
    <row r="14" spans="1:34" x14ac:dyDescent="0.25">
      <c r="A14" s="6" t="s">
        <v>57</v>
      </c>
      <c r="B14" s="39"/>
      <c r="C14" s="8" t="s">
        <v>16</v>
      </c>
      <c r="D14" s="7"/>
      <c r="E14" s="4">
        <f t="shared" ref="E14" si="9">0.1*D14</f>
        <v>0</v>
      </c>
      <c r="F14" s="4">
        <f t="shared" si="3"/>
        <v>0</v>
      </c>
      <c r="G14" s="4">
        <f t="shared" ref="G14" si="10">0.3*D14</f>
        <v>0</v>
      </c>
      <c r="H14" s="4">
        <f t="shared" si="5"/>
        <v>0</v>
      </c>
      <c r="I14" s="52">
        <f t="shared" ref="I14" si="11">E14*12+F14*12+G14*12+H14</f>
        <v>0</v>
      </c>
      <c r="J14" s="10">
        <f t="shared" si="1"/>
        <v>0</v>
      </c>
      <c r="K14" s="10"/>
      <c r="L14" s="10"/>
      <c r="M14" s="10"/>
      <c r="N14" s="38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</row>
    <row r="15" spans="1:34" ht="15.75" x14ac:dyDescent="0.25">
      <c r="A15" s="59" t="s">
        <v>56</v>
      </c>
      <c r="B15" s="59"/>
      <c r="C15" s="59"/>
      <c r="D15" s="59"/>
      <c r="E15" s="40">
        <f>SUM(E6:E14)</f>
        <v>0</v>
      </c>
      <c r="F15" s="40">
        <f t="shared" ref="F15:H15" si="12">SUM(F6:F14)</f>
        <v>0</v>
      </c>
      <c r="G15" s="40">
        <f t="shared" si="12"/>
        <v>0</v>
      </c>
      <c r="H15" s="42">
        <f t="shared" si="12"/>
        <v>0</v>
      </c>
      <c r="I15" s="53">
        <f>SUM(I6:I14)</f>
        <v>0</v>
      </c>
      <c r="J15" s="38"/>
      <c r="K15" s="38"/>
      <c r="L15" s="38"/>
      <c r="M15" s="38"/>
      <c r="N15" s="38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</row>
    <row r="16" spans="1:34" ht="7.5" customHeight="1" x14ac:dyDescent="0.25">
      <c r="A16" s="79"/>
      <c r="B16" s="66"/>
      <c r="C16" s="66"/>
      <c r="D16" s="66"/>
      <c r="E16" s="66"/>
      <c r="F16" s="66"/>
      <c r="G16" s="66"/>
      <c r="H16" s="66"/>
      <c r="I16" s="66"/>
      <c r="J16" s="38"/>
      <c r="K16" s="38"/>
      <c r="L16" s="38"/>
      <c r="M16" s="38"/>
      <c r="N16" s="38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</row>
    <row r="17" spans="1:34" ht="43.5" customHeight="1" x14ac:dyDescent="0.25">
      <c r="A17" s="3" t="s">
        <v>44</v>
      </c>
      <c r="B17" s="67" t="s">
        <v>8</v>
      </c>
      <c r="C17" s="68"/>
      <c r="D17" s="69"/>
      <c r="E17" s="24" t="s">
        <v>52</v>
      </c>
      <c r="F17" s="24" t="s">
        <v>53</v>
      </c>
      <c r="G17" s="24" t="s">
        <v>54</v>
      </c>
      <c r="H17" s="24" t="s">
        <v>50</v>
      </c>
      <c r="I17" s="9" t="s">
        <v>14</v>
      </c>
      <c r="J17" s="38"/>
      <c r="K17" s="38"/>
      <c r="L17" s="38"/>
      <c r="M17" s="38"/>
      <c r="N17" s="38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</row>
    <row r="18" spans="1:34" x14ac:dyDescent="0.25">
      <c r="A18" s="6" t="s">
        <v>42</v>
      </c>
      <c r="B18" s="76"/>
      <c r="C18" s="77"/>
      <c r="D18" s="78"/>
      <c r="E18" s="23">
        <v>0</v>
      </c>
      <c r="F18" s="23">
        <v>0</v>
      </c>
      <c r="G18" s="23">
        <v>0</v>
      </c>
      <c r="H18" s="23">
        <f t="shared" ref="H18" si="13">D18*0.5</f>
        <v>0</v>
      </c>
      <c r="I18" s="5">
        <f t="shared" si="0"/>
        <v>0</v>
      </c>
      <c r="J18" s="10"/>
      <c r="K18" s="10"/>
      <c r="L18" s="10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</row>
    <row r="19" spans="1:34" x14ac:dyDescent="0.25">
      <c r="A19" s="6" t="s">
        <v>43</v>
      </c>
      <c r="B19" s="76"/>
      <c r="C19" s="77"/>
      <c r="D19" s="78"/>
      <c r="E19" s="23">
        <f t="shared" si="2"/>
        <v>0</v>
      </c>
      <c r="F19" s="23">
        <f t="shared" ref="F19" si="14">0.3*D19</f>
        <v>0</v>
      </c>
      <c r="G19" s="23">
        <f t="shared" si="4"/>
        <v>0</v>
      </c>
      <c r="H19" s="23">
        <f t="shared" ref="H19" si="15">D19*0.5</f>
        <v>0</v>
      </c>
      <c r="I19" s="5">
        <f t="shared" si="0"/>
        <v>0</v>
      </c>
      <c r="J19" s="10">
        <f t="shared" si="1"/>
        <v>1</v>
      </c>
      <c r="K19" s="10"/>
      <c r="L19" s="10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</row>
    <row r="20" spans="1:34" ht="15.75" x14ac:dyDescent="0.25">
      <c r="A20" s="75" t="s">
        <v>49</v>
      </c>
      <c r="B20" s="75"/>
      <c r="C20" s="75"/>
      <c r="D20" s="75"/>
      <c r="E20" s="50">
        <f>E18+E19</f>
        <v>0</v>
      </c>
      <c r="F20" s="50">
        <f t="shared" ref="F20:H20" si="16">F18+F19</f>
        <v>0</v>
      </c>
      <c r="G20" s="50">
        <f t="shared" si="16"/>
        <v>0</v>
      </c>
      <c r="H20" s="51">
        <f t="shared" si="16"/>
        <v>0</v>
      </c>
      <c r="I20" s="53">
        <f>I18+I19</f>
        <v>0</v>
      </c>
      <c r="J20" s="10"/>
      <c r="K20" s="10"/>
      <c r="L20" s="10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</row>
    <row r="21" spans="1:34" s="49" customFormat="1" ht="6.75" customHeight="1" thickBot="1" x14ac:dyDescent="0.3">
      <c r="A21" s="65"/>
      <c r="B21" s="65"/>
      <c r="C21" s="65"/>
      <c r="D21" s="65"/>
      <c r="E21" s="65"/>
      <c r="F21" s="65"/>
      <c r="G21" s="65"/>
      <c r="H21" s="65"/>
      <c r="I21" s="66"/>
      <c r="J21" s="48"/>
      <c r="K21" s="48"/>
      <c r="L21" s="48"/>
    </row>
    <row r="22" spans="1:34" ht="16.5" thickBot="1" x14ac:dyDescent="0.3">
      <c r="A22" s="59" t="s">
        <v>56</v>
      </c>
      <c r="B22" s="59"/>
      <c r="C22" s="59"/>
      <c r="D22" s="59"/>
      <c r="E22" s="40">
        <f>SUM(E14:E21)</f>
        <v>0</v>
      </c>
      <c r="F22" s="40">
        <f>SUM(F14:F21)</f>
        <v>0</v>
      </c>
      <c r="G22" s="40">
        <f>SUM(G14:G21)</f>
        <v>0</v>
      </c>
      <c r="H22" s="40">
        <f>SUM(H14:H21)</f>
        <v>0</v>
      </c>
      <c r="I22" s="41">
        <f>SUM(I14:I21)</f>
        <v>0</v>
      </c>
      <c r="J22" s="10"/>
      <c r="K22" s="10"/>
      <c r="L22" s="10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</row>
    <row r="23" spans="1:34" s="47" customFormat="1" ht="12.75" x14ac:dyDescent="0.2">
      <c r="A23" s="89" t="s">
        <v>55</v>
      </c>
      <c r="B23" s="89"/>
      <c r="C23" s="43">
        <f>SUM(J6:J14)</f>
        <v>0</v>
      </c>
      <c r="D23" s="54" t="str">
        <f>IF(C23=0,"nesplnené","OK")</f>
        <v>nesplnené</v>
      </c>
      <c r="E23" s="89" t="s">
        <v>51</v>
      </c>
      <c r="F23" s="89"/>
      <c r="G23" s="89"/>
      <c r="H23" s="44" t="e">
        <f>IF(I23/I50&gt;0.75,"nad limit",I23/I50)</f>
        <v>#DIV/0!</v>
      </c>
      <c r="I23" s="4">
        <f>I15+I20</f>
        <v>0</v>
      </c>
      <c r="J23" s="45"/>
      <c r="K23" s="45"/>
      <c r="L23" s="45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</row>
    <row r="24" spans="1:34" ht="7.5" customHeight="1" x14ac:dyDescent="0.25">
      <c r="A24" s="13"/>
      <c r="B24" s="13"/>
      <c r="C24" s="13"/>
      <c r="D24" s="14"/>
      <c r="E24" s="15"/>
      <c r="F24" s="15"/>
      <c r="G24" s="15"/>
      <c r="H24" s="15"/>
      <c r="I24" s="16"/>
      <c r="J24" s="10"/>
      <c r="K24" s="10"/>
      <c r="L24" s="10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4" ht="12" customHeight="1" x14ac:dyDescent="0.25">
      <c r="A25" s="26" t="s">
        <v>18</v>
      </c>
      <c r="B25" s="11"/>
      <c r="C25" s="11"/>
      <c r="D25" s="11"/>
      <c r="E25" s="11"/>
      <c r="F25" s="11"/>
      <c r="G25" s="11"/>
      <c r="H25" s="11"/>
      <c r="I25" s="11"/>
      <c r="J25" s="10"/>
      <c r="K25" s="10"/>
      <c r="L25" s="10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</row>
    <row r="26" spans="1:34" ht="12" customHeight="1" x14ac:dyDescent="0.25">
      <c r="A26" s="27" t="s">
        <v>36</v>
      </c>
      <c r="B26" s="11"/>
      <c r="C26" s="11"/>
      <c r="D26" s="11"/>
      <c r="E26" s="11"/>
      <c r="F26" s="11"/>
      <c r="G26" s="11"/>
      <c r="H26" s="11"/>
      <c r="I26" s="11"/>
      <c r="J26" s="10"/>
      <c r="K26" s="10"/>
      <c r="L26" s="10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</row>
    <row r="27" spans="1:34" ht="12" customHeight="1" x14ac:dyDescent="0.25">
      <c r="A27" s="27" t="s">
        <v>59</v>
      </c>
      <c r="B27" s="11"/>
      <c r="C27" s="11"/>
      <c r="D27" s="11"/>
      <c r="E27" s="11"/>
      <c r="F27" s="11"/>
      <c r="G27" s="11"/>
      <c r="H27" s="11"/>
      <c r="I27" s="11"/>
      <c r="J27" s="10"/>
      <c r="K27" s="10"/>
      <c r="L27" s="10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</row>
    <row r="28" spans="1:34" ht="12" customHeight="1" x14ac:dyDescent="0.25">
      <c r="A28" s="27" t="s">
        <v>58</v>
      </c>
      <c r="B28" s="11"/>
      <c r="C28" s="11"/>
      <c r="D28" s="11"/>
      <c r="E28" s="11"/>
      <c r="F28" s="11"/>
      <c r="G28" s="11"/>
      <c r="H28" s="11"/>
      <c r="I28" s="11"/>
      <c r="J28" s="10"/>
      <c r="K28" s="10"/>
      <c r="L28" s="10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</row>
    <row r="29" spans="1:34" ht="12" customHeight="1" x14ac:dyDescent="0.25">
      <c r="A29" s="26" t="s">
        <v>19</v>
      </c>
      <c r="B29" s="11"/>
      <c r="C29" s="11"/>
      <c r="D29" s="11"/>
      <c r="E29" s="11"/>
      <c r="F29" s="11"/>
      <c r="G29" s="11"/>
      <c r="H29" s="11"/>
      <c r="I29" s="11"/>
      <c r="J29" s="10"/>
      <c r="K29" s="10"/>
      <c r="L29" s="10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</row>
    <row r="30" spans="1:34" ht="12" customHeight="1" x14ac:dyDescent="0.25">
      <c r="A30" s="26" t="s">
        <v>61</v>
      </c>
      <c r="B30" s="11"/>
      <c r="C30" s="11"/>
      <c r="D30" s="11"/>
      <c r="E30" s="11"/>
      <c r="F30" s="11"/>
      <c r="G30" s="11"/>
      <c r="H30" s="11"/>
      <c r="I30" s="11"/>
      <c r="J30" s="10"/>
      <c r="K30" s="10"/>
      <c r="L30" s="10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</row>
    <row r="31" spans="1:34" ht="12" customHeight="1" x14ac:dyDescent="0.25">
      <c r="A31" s="26" t="s">
        <v>62</v>
      </c>
      <c r="B31" s="11"/>
      <c r="C31" s="11"/>
      <c r="D31" s="11"/>
      <c r="E31" s="11"/>
      <c r="F31" s="11"/>
      <c r="G31" s="11"/>
      <c r="H31" s="11"/>
      <c r="I31" s="11"/>
      <c r="J31" s="10"/>
      <c r="K31" s="10"/>
      <c r="L31" s="10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</row>
    <row r="32" spans="1:34" ht="12" customHeight="1" x14ac:dyDescent="0.25">
      <c r="A32" s="26" t="s">
        <v>60</v>
      </c>
      <c r="B32" s="11"/>
      <c r="C32" s="11"/>
      <c r="D32" s="11"/>
      <c r="E32" s="11"/>
      <c r="F32" s="11"/>
      <c r="G32" s="11"/>
      <c r="H32" s="11"/>
      <c r="I32" s="11"/>
      <c r="J32" s="10"/>
      <c r="K32" s="10"/>
      <c r="L32" s="10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</row>
    <row r="33" spans="1:34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0"/>
      <c r="K33" s="10"/>
      <c r="L33" s="10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</row>
    <row r="34" spans="1:34" x14ac:dyDescent="0.25">
      <c r="A34" s="64" t="s">
        <v>21</v>
      </c>
      <c r="B34" s="64"/>
      <c r="C34" s="64"/>
      <c r="D34" s="64"/>
      <c r="E34" s="64"/>
      <c r="F34" s="64"/>
      <c r="G34" s="64"/>
      <c r="H34" s="64"/>
      <c r="I34" s="64"/>
      <c r="J34" s="10"/>
      <c r="K34" s="10"/>
      <c r="L34" s="10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</row>
    <row r="35" spans="1:34" x14ac:dyDescent="0.25">
      <c r="A35" s="3"/>
      <c r="B35" s="67" t="s">
        <v>26</v>
      </c>
      <c r="C35" s="68"/>
      <c r="D35" s="69"/>
      <c r="E35" s="3" t="s">
        <v>10</v>
      </c>
      <c r="F35" s="3" t="s">
        <v>27</v>
      </c>
      <c r="G35" s="3" t="s">
        <v>28</v>
      </c>
      <c r="H35" s="21"/>
      <c r="I35" s="9" t="s">
        <v>14</v>
      </c>
      <c r="J35" s="10"/>
      <c r="K35" s="10"/>
      <c r="L35" s="10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</row>
    <row r="36" spans="1:34" ht="26.25" customHeight="1" x14ac:dyDescent="0.25">
      <c r="A36" s="2" t="s">
        <v>22</v>
      </c>
      <c r="B36" s="70"/>
      <c r="C36" s="71"/>
      <c r="D36" s="72"/>
      <c r="E36" s="23">
        <v>0</v>
      </c>
      <c r="F36" s="23">
        <v>0</v>
      </c>
      <c r="G36" s="23">
        <v>0</v>
      </c>
      <c r="H36" s="4"/>
      <c r="I36" s="5">
        <f>E36+F36+G36</f>
        <v>0</v>
      </c>
      <c r="J36" s="10"/>
      <c r="K36" s="10"/>
      <c r="L36" s="10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</row>
    <row r="37" spans="1:34" ht="26.25" customHeight="1" x14ac:dyDescent="0.25">
      <c r="A37" s="2" t="s">
        <v>23</v>
      </c>
      <c r="B37" s="70"/>
      <c r="C37" s="71"/>
      <c r="D37" s="72"/>
      <c r="E37" s="23">
        <f>IF(0.1*$D37&gt;350,350,0.1*$D37)</f>
        <v>0</v>
      </c>
      <c r="F37" s="23">
        <f>IF(0.3*$D37&gt;350,350,0.3*$D37)</f>
        <v>0</v>
      </c>
      <c r="G37" s="23">
        <f>IF(0.3*$D37&gt;350,350,0.3*$D37)</f>
        <v>0</v>
      </c>
      <c r="H37" s="4"/>
      <c r="I37" s="5">
        <f t="shared" ref="I37:I39" si="17">E37+F37+G37</f>
        <v>0</v>
      </c>
      <c r="J37" s="10"/>
      <c r="K37" s="10"/>
      <c r="L37" s="10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</row>
    <row r="38" spans="1:34" ht="26.25" customHeight="1" x14ac:dyDescent="0.25">
      <c r="A38" s="2" t="s">
        <v>24</v>
      </c>
      <c r="B38" s="70"/>
      <c r="C38" s="71"/>
      <c r="D38" s="72"/>
      <c r="E38" s="23">
        <f t="shared" ref="E38:E39" si="18">0.1*D38</f>
        <v>0</v>
      </c>
      <c r="F38" s="23">
        <f t="shared" ref="F38:F39" si="19">0.3*D38</f>
        <v>0</v>
      </c>
      <c r="G38" s="23">
        <f t="shared" ref="G38:G39" si="20">0.3*D38</f>
        <v>0</v>
      </c>
      <c r="H38" s="4"/>
      <c r="I38" s="5">
        <f t="shared" si="17"/>
        <v>0</v>
      </c>
      <c r="J38" s="10"/>
      <c r="K38" s="10"/>
      <c r="L38" s="10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</row>
    <row r="39" spans="1:34" ht="26.25" customHeight="1" thickBot="1" x14ac:dyDescent="0.3">
      <c r="A39" s="2" t="s">
        <v>25</v>
      </c>
      <c r="B39" s="70"/>
      <c r="C39" s="71"/>
      <c r="D39" s="72"/>
      <c r="E39" s="23">
        <f t="shared" si="18"/>
        <v>0</v>
      </c>
      <c r="F39" s="23">
        <f t="shared" si="19"/>
        <v>0</v>
      </c>
      <c r="G39" s="23">
        <f t="shared" si="20"/>
        <v>0</v>
      </c>
      <c r="H39" s="4"/>
      <c r="I39" s="5">
        <f t="shared" si="17"/>
        <v>0</v>
      </c>
      <c r="J39" s="10"/>
      <c r="K39" s="10"/>
      <c r="L39" s="10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</row>
    <row r="40" spans="1:34" ht="16.5" thickBot="1" x14ac:dyDescent="0.3">
      <c r="A40" s="59" t="s">
        <v>29</v>
      </c>
      <c r="B40" s="59"/>
      <c r="C40" s="59"/>
      <c r="D40" s="59"/>
      <c r="E40" s="19">
        <f>SUM(E36:E39)</f>
        <v>0</v>
      </c>
      <c r="F40" s="19">
        <f>SUM(F36:F39)</f>
        <v>0</v>
      </c>
      <c r="G40" s="19">
        <f t="shared" ref="G40" si="21">SUM(G36:G39)</f>
        <v>0</v>
      </c>
      <c r="H40" s="22"/>
      <c r="I40" s="18">
        <f>I36+I37+I38+I39</f>
        <v>0</v>
      </c>
      <c r="J40" s="10"/>
      <c r="K40" s="10"/>
      <c r="L40" s="10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</row>
    <row r="41" spans="1:34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</row>
    <row r="42" spans="1:34" x14ac:dyDescent="0.25">
      <c r="A42" s="64" t="s">
        <v>45</v>
      </c>
      <c r="B42" s="64"/>
      <c r="C42" s="64"/>
      <c r="D42" s="64"/>
      <c r="E42" s="64"/>
      <c r="F42" s="64"/>
      <c r="G42" s="64"/>
      <c r="H42" s="64"/>
      <c r="I42" s="64"/>
      <c r="J42" s="10"/>
      <c r="K42" s="10"/>
      <c r="L42" s="10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</row>
    <row r="43" spans="1:34" x14ac:dyDescent="0.25">
      <c r="A43" s="67" t="s">
        <v>46</v>
      </c>
      <c r="B43" s="68"/>
      <c r="C43" s="68"/>
      <c r="D43" s="69"/>
      <c r="E43" s="67" t="s">
        <v>48</v>
      </c>
      <c r="F43" s="68"/>
      <c r="G43" s="68"/>
      <c r="H43" s="69"/>
      <c r="I43" s="9" t="s">
        <v>14</v>
      </c>
      <c r="J43" s="10"/>
      <c r="K43" s="10"/>
      <c r="L43" s="10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</row>
    <row r="44" spans="1:34" x14ac:dyDescent="0.25">
      <c r="A44" s="80"/>
      <c r="B44" s="81"/>
      <c r="C44" s="81"/>
      <c r="D44" s="82"/>
      <c r="E44" s="86"/>
      <c r="F44" s="87"/>
      <c r="G44" s="87"/>
      <c r="H44" s="88"/>
      <c r="I44" s="5">
        <v>0</v>
      </c>
      <c r="J44" s="10"/>
      <c r="K44" s="10"/>
      <c r="L44" s="10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</row>
    <row r="45" spans="1:34" x14ac:dyDescent="0.25">
      <c r="A45" s="80"/>
      <c r="B45" s="81"/>
      <c r="C45" s="81"/>
      <c r="D45" s="82"/>
      <c r="E45" s="86"/>
      <c r="F45" s="87"/>
      <c r="G45" s="87"/>
      <c r="H45" s="88"/>
      <c r="I45" s="5">
        <v>0</v>
      </c>
      <c r="J45" s="10"/>
      <c r="K45" s="10"/>
      <c r="L45" s="10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</row>
    <row r="46" spans="1:34" x14ac:dyDescent="0.25">
      <c r="A46" s="80"/>
      <c r="B46" s="81"/>
      <c r="C46" s="81"/>
      <c r="D46" s="82"/>
      <c r="E46" s="86"/>
      <c r="F46" s="87"/>
      <c r="G46" s="87"/>
      <c r="H46" s="88"/>
      <c r="I46" s="5">
        <v>0</v>
      </c>
      <c r="J46" s="10"/>
      <c r="K46" s="10"/>
      <c r="L46" s="10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</row>
    <row r="47" spans="1:34" ht="15.75" thickBot="1" x14ac:dyDescent="0.3">
      <c r="A47" s="80"/>
      <c r="B47" s="81"/>
      <c r="C47" s="81"/>
      <c r="D47" s="82"/>
      <c r="E47" s="86"/>
      <c r="F47" s="87"/>
      <c r="G47" s="87"/>
      <c r="H47" s="88"/>
      <c r="I47" s="5">
        <v>0</v>
      </c>
      <c r="J47" s="10"/>
      <c r="K47" s="10"/>
      <c r="L47" s="10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</row>
    <row r="48" spans="1:34" ht="16.5" thickBot="1" x14ac:dyDescent="0.3">
      <c r="A48" s="83" t="s">
        <v>47</v>
      </c>
      <c r="B48" s="84"/>
      <c r="C48" s="84"/>
      <c r="D48" s="84"/>
      <c r="E48" s="84"/>
      <c r="F48" s="84"/>
      <c r="G48" s="84"/>
      <c r="H48" s="85"/>
      <c r="I48" s="18">
        <f>I44+I45+I46+I47</f>
        <v>0</v>
      </c>
      <c r="J48" s="10"/>
      <c r="K48" s="10"/>
      <c r="L48" s="10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</row>
    <row r="49" spans="1:34" ht="15.75" thickBot="1" x14ac:dyDescent="0.3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</row>
    <row r="50" spans="1:34" ht="19.5" thickBot="1" x14ac:dyDescent="0.35">
      <c r="A50" s="60" t="s">
        <v>30</v>
      </c>
      <c r="B50" s="60"/>
      <c r="C50" s="60"/>
      <c r="D50" s="60"/>
      <c r="E50" s="60"/>
      <c r="F50" s="60"/>
      <c r="G50" s="60"/>
      <c r="H50" s="61"/>
      <c r="I50" s="20">
        <f>I22+I40+I48</f>
        <v>0</v>
      </c>
      <c r="J50" s="10"/>
      <c r="K50" s="10"/>
      <c r="L50" s="10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</row>
    <row r="51" spans="1:34" x14ac:dyDescent="0.25">
      <c r="A51" s="11"/>
      <c r="B51" s="11"/>
      <c r="C51" s="11"/>
      <c r="D51" s="11"/>
      <c r="E51" s="11"/>
      <c r="F51" s="11"/>
      <c r="G51" s="11"/>
      <c r="H51" s="11"/>
      <c r="I51" s="33" t="str">
        <f>IF(I50&gt;70000,"Prekročil maximum","")</f>
        <v/>
      </c>
      <c r="J51" s="10"/>
      <c r="K51" s="10"/>
      <c r="L51" s="10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</row>
    <row r="52" spans="1:34" x14ac:dyDescent="0.25">
      <c r="A52" s="11"/>
      <c r="B52" s="11"/>
      <c r="C52" s="25" t="s">
        <v>31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</row>
    <row r="53" spans="1:34" x14ac:dyDescent="0.25">
      <c r="A53" s="11"/>
      <c r="B53" s="11"/>
      <c r="C53" s="63" t="s">
        <v>37</v>
      </c>
      <c r="D53" s="63"/>
      <c r="E53" s="3" t="s">
        <v>10</v>
      </c>
      <c r="F53" s="3" t="s">
        <v>27</v>
      </c>
      <c r="G53" s="3" t="s">
        <v>28</v>
      </c>
      <c r="H53" s="21" t="s">
        <v>39</v>
      </c>
      <c r="I53" s="29" t="s">
        <v>14</v>
      </c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</row>
    <row r="54" spans="1:34" x14ac:dyDescent="0.25">
      <c r="A54" s="11"/>
      <c r="B54" s="11"/>
      <c r="C54" s="62" t="s">
        <v>32</v>
      </c>
      <c r="D54" s="62"/>
      <c r="E54" s="32"/>
      <c r="F54" s="32"/>
      <c r="G54" s="32"/>
      <c r="H54" s="57" t="str">
        <f>IF(E54+F54+G54+E55+F55+G55&gt;=4,"áno","nie")</f>
        <v>nie</v>
      </c>
      <c r="I54" s="31">
        <f>E54+F54+G54</f>
        <v>0</v>
      </c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</row>
    <row r="55" spans="1:34" x14ac:dyDescent="0.25">
      <c r="A55" s="11"/>
      <c r="B55" s="11"/>
      <c r="C55" s="62" t="s">
        <v>33</v>
      </c>
      <c r="D55" s="62"/>
      <c r="E55" s="32"/>
      <c r="F55" s="32"/>
      <c r="G55" s="32"/>
      <c r="H55" s="58"/>
      <c r="I55" s="31">
        <f t="shared" ref="I55:I57" si="22">E55+F55+G55</f>
        <v>0</v>
      </c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</row>
    <row r="56" spans="1:34" x14ac:dyDescent="0.25">
      <c r="A56" s="11"/>
      <c r="B56" s="11"/>
      <c r="C56" s="62" t="s">
        <v>34</v>
      </c>
      <c r="D56" s="62"/>
      <c r="E56" s="32"/>
      <c r="F56" s="32"/>
      <c r="G56" s="32"/>
      <c r="H56" s="35" t="str">
        <f>IF(6-I54-I55-E56-F56-G56&lt;=0,"áno","nie")</f>
        <v>nie</v>
      </c>
      <c r="I56" s="31">
        <f t="shared" si="22"/>
        <v>0</v>
      </c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7" spans="1:34" x14ac:dyDescent="0.25">
      <c r="A57" s="11"/>
      <c r="B57" s="11"/>
      <c r="C57" s="62" t="s">
        <v>35</v>
      </c>
      <c r="D57" s="62"/>
      <c r="E57" s="32"/>
      <c r="F57" s="32"/>
      <c r="G57" s="32"/>
      <c r="H57" s="36"/>
      <c r="I57" s="31">
        <f t="shared" si="22"/>
        <v>0</v>
      </c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</row>
    <row r="58" spans="1:34" x14ac:dyDescent="0.25">
      <c r="A58" s="11"/>
      <c r="B58" s="11"/>
      <c r="C58" s="55" t="s">
        <v>38</v>
      </c>
      <c r="D58" s="55"/>
      <c r="E58" s="17"/>
      <c r="F58" s="17"/>
      <c r="G58" s="17"/>
      <c r="H58" s="28"/>
      <c r="I58" s="30">
        <f>I54+I55+I56+I57</f>
        <v>0</v>
      </c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</row>
    <row r="59" spans="1:34" x14ac:dyDescent="0.25">
      <c r="A59" s="11"/>
      <c r="B59" s="11"/>
      <c r="C59" s="56" t="s">
        <v>39</v>
      </c>
      <c r="D59" s="56"/>
      <c r="E59" s="34" t="str">
        <f>IF(E54+E55+E56+E57&gt;=2,"áno","nie")</f>
        <v>nie</v>
      </c>
      <c r="F59" s="28"/>
      <c r="G59" s="28"/>
      <c r="H59" s="28"/>
      <c r="I59" s="34" t="str">
        <f>IF(I58&gt;=6,"áno","nie")</f>
        <v>nie</v>
      </c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</row>
    <row r="60" spans="1:34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</row>
    <row r="61" spans="1:34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</row>
    <row r="62" spans="1:34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</row>
    <row r="63" spans="1:34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</row>
    <row r="64" spans="1:34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</row>
    <row r="65" spans="1:34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</row>
    <row r="66" spans="1:34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</row>
    <row r="67" spans="1:34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</row>
    <row r="68" spans="1:34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</row>
    <row r="69" spans="1:34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</row>
    <row r="70" spans="1:34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</row>
    <row r="71" spans="1:34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</row>
    <row r="72" spans="1:34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</row>
    <row r="73" spans="1:34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</row>
    <row r="74" spans="1:34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</row>
    <row r="75" spans="1:34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</row>
    <row r="76" spans="1:34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</row>
    <row r="77" spans="1:34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</row>
    <row r="78" spans="1:34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</row>
    <row r="79" spans="1:34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</row>
    <row r="80" spans="1:34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</row>
    <row r="81" spans="1:34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</row>
    <row r="82" spans="1:34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</row>
    <row r="83" spans="1:34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</row>
    <row r="84" spans="1:34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34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34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34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34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34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</row>
    <row r="90" spans="1:34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</row>
    <row r="91" spans="1:34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</row>
    <row r="92" spans="1:34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</row>
    <row r="93" spans="1:34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</row>
    <row r="94" spans="1:34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</row>
    <row r="95" spans="1:34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</row>
    <row r="96" spans="1:34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</row>
    <row r="97" spans="1:34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</row>
    <row r="98" spans="1:34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</row>
    <row r="99" spans="1:34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</row>
    <row r="100" spans="1:34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</row>
    <row r="101" spans="1:34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</row>
    <row r="102" spans="1:34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</row>
    <row r="103" spans="1:34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</row>
    <row r="104" spans="1:34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</row>
    <row r="105" spans="1:34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</row>
    <row r="106" spans="1:34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</row>
  </sheetData>
  <mergeCells count="41">
    <mergeCell ref="B39:D39"/>
    <mergeCell ref="E23:G23"/>
    <mergeCell ref="A23:B23"/>
    <mergeCell ref="B38:D38"/>
    <mergeCell ref="A45:D45"/>
    <mergeCell ref="E45:H45"/>
    <mergeCell ref="A46:D46"/>
    <mergeCell ref="E46:H46"/>
    <mergeCell ref="A47:D47"/>
    <mergeCell ref="E47:H47"/>
    <mergeCell ref="A2:I2"/>
    <mergeCell ref="A1:I1"/>
    <mergeCell ref="A4:I4"/>
    <mergeCell ref="A20:D20"/>
    <mergeCell ref="B17:D17"/>
    <mergeCell ref="B18:D18"/>
    <mergeCell ref="B19:D19"/>
    <mergeCell ref="A15:D15"/>
    <mergeCell ref="A16:I16"/>
    <mergeCell ref="A21:I21"/>
    <mergeCell ref="A34:I34"/>
    <mergeCell ref="B35:D35"/>
    <mergeCell ref="B36:D36"/>
    <mergeCell ref="B37:D37"/>
    <mergeCell ref="A22:D22"/>
    <mergeCell ref="C58:D58"/>
    <mergeCell ref="C59:D59"/>
    <mergeCell ref="H54:H55"/>
    <mergeCell ref="A40:D40"/>
    <mergeCell ref="A50:H50"/>
    <mergeCell ref="C54:D54"/>
    <mergeCell ref="C55:D55"/>
    <mergeCell ref="C56:D56"/>
    <mergeCell ref="C57:D57"/>
    <mergeCell ref="C53:D53"/>
    <mergeCell ref="A42:I42"/>
    <mergeCell ref="A43:D43"/>
    <mergeCell ref="E43:H43"/>
    <mergeCell ref="A44:D44"/>
    <mergeCell ref="A48:H48"/>
    <mergeCell ref="E44:H44"/>
  </mergeCells>
  <phoneticPr fontId="4" type="noConversion"/>
  <dataValidations count="1">
    <dataValidation type="list" allowBlank="1" showInputMessage="1" showErrorMessage="1" sqref="C6:C14" xr:uid="{DDF311E5-67BE-4D56-86FD-31916652AD3F}">
      <formula1>$L$6:$L$7</formula1>
    </dataValidation>
  </dataValidations>
  <pageMargins left="0.25" right="0.25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Projekt VP</vt:lpstr>
      <vt:lpstr>'Projekt VP'!Oblasť_tlače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pc_user</dc:creator>
  <cp:lastModifiedBy>pc_user</cp:lastModifiedBy>
  <cp:lastPrinted>2021-01-26T21:43:04Z</cp:lastPrinted>
  <dcterms:created xsi:type="dcterms:W3CDTF">2021-01-25T21:45:52Z</dcterms:created>
  <dcterms:modified xsi:type="dcterms:W3CDTF">2021-08-11T11:14:40Z</dcterms:modified>
</cp:coreProperties>
</file>