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ŽU cloud\Prodekan\MVP\2023\"/>
    </mc:Choice>
  </mc:AlternateContent>
  <xr:revisionPtr revIDLastSave="0" documentId="13_ncr:1_{FF0062BB-4B70-4CB5-A695-EB4CFD087BF0}" xr6:coauthVersionLast="36" xr6:coauthVersionMax="47" xr10:uidLastSave="{00000000-0000-0000-0000-000000000000}"/>
  <bookViews>
    <workbookView xWindow="0" yWindow="0" windowWidth="23040" windowHeight="8196" xr2:uid="{3FB51C5E-90E4-4822-991C-52909B0ECE28}"/>
  </bookViews>
  <sheets>
    <sheet name="Projekt MVP" sheetId="1" r:id="rId1"/>
  </sheets>
  <definedNames>
    <definedName name="_xlnm.Print_Area" localSheetId="0">'Projekt MVP'!$A$1:$I$42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F8" i="1"/>
  <c r="G8" i="1"/>
  <c r="E9" i="1"/>
  <c r="F9" i="1"/>
  <c r="G9" i="1"/>
  <c r="E10" i="1"/>
  <c r="F10" i="1"/>
  <c r="G10" i="1"/>
  <c r="E11" i="1"/>
  <c r="F11" i="1"/>
  <c r="G11" i="1"/>
  <c r="E12" i="1"/>
  <c r="F12" i="1"/>
  <c r="G12" i="1"/>
  <c r="E13" i="1"/>
  <c r="F13" i="1"/>
  <c r="G13" i="1"/>
  <c r="E42" i="1" l="1"/>
  <c r="H37" i="1"/>
  <c r="I38" i="1"/>
  <c r="I39" i="1"/>
  <c r="I40" i="1"/>
  <c r="I37" i="1"/>
  <c r="J7" i="1"/>
  <c r="J8" i="1"/>
  <c r="J9" i="1"/>
  <c r="J10" i="1"/>
  <c r="J11" i="1"/>
  <c r="J12" i="1"/>
  <c r="J13" i="1"/>
  <c r="J6" i="1"/>
  <c r="G7" i="1"/>
  <c r="F7" i="1"/>
  <c r="E7" i="1"/>
  <c r="H6" i="1"/>
  <c r="G6" i="1"/>
  <c r="F6" i="1"/>
  <c r="E6" i="1"/>
  <c r="H8" i="1"/>
  <c r="H9" i="1"/>
  <c r="H10" i="1"/>
  <c r="H11" i="1"/>
  <c r="H12" i="1"/>
  <c r="H13" i="1"/>
  <c r="H7" i="1"/>
  <c r="G16" i="1" l="1"/>
  <c r="G14" i="1" s="1"/>
  <c r="G15" i="1" s="1"/>
  <c r="E16" i="1"/>
  <c r="E14" i="1" s="1"/>
  <c r="E15" i="1" s="1"/>
  <c r="F16" i="1"/>
  <c r="F14" i="1" s="1"/>
  <c r="F15" i="1" s="1"/>
  <c r="I28" i="1"/>
  <c r="G31" i="1"/>
  <c r="E31" i="1"/>
  <c r="I30" i="1"/>
  <c r="I29" i="1"/>
  <c r="F31" i="1"/>
  <c r="H39" i="1"/>
  <c r="I41" i="1"/>
  <c r="I42" i="1" s="1"/>
  <c r="I27" i="1"/>
  <c r="H16" i="1"/>
  <c r="I10" i="1"/>
  <c r="I9" i="1"/>
  <c r="I13" i="1"/>
  <c r="I12" i="1"/>
  <c r="I8" i="1"/>
  <c r="I11" i="1"/>
  <c r="I6" i="1"/>
  <c r="I7" i="1"/>
  <c r="H14" i="1" l="1"/>
  <c r="H15" i="1" s="1"/>
  <c r="I31" i="1"/>
  <c r="I17" i="1"/>
  <c r="I16" i="1"/>
  <c r="I33" i="1" l="1"/>
  <c r="I34" i="1" s="1"/>
  <c r="H17" i="1"/>
</calcChain>
</file>

<file path=xl/sharedStrings.xml><?xml version="1.0" encoding="utf-8"?>
<sst xmlns="http://schemas.openxmlformats.org/spreadsheetml/2006/main" count="64" uniqueCount="50">
  <si>
    <t>Grantový systém UNIZA - projekt na podporu mladých vedeckých pracovníkov FRI</t>
  </si>
  <si>
    <t>Mzdové výdavky</t>
  </si>
  <si>
    <t>Riešiteľ 1</t>
  </si>
  <si>
    <t>Riešiteľ 2</t>
  </si>
  <si>
    <t>Riešiteľ 3</t>
  </si>
  <si>
    <t>Riešiteľ 4</t>
  </si>
  <si>
    <t>Riešiteľ 5</t>
  </si>
  <si>
    <t>Riešiteľ 6</t>
  </si>
  <si>
    <t>Riešiteľ 7</t>
  </si>
  <si>
    <t>Meno a priezvisko</t>
  </si>
  <si>
    <t>Tarifná mzda</t>
  </si>
  <si>
    <t>1. rok</t>
  </si>
  <si>
    <t>1. rok
mesačný príplatok</t>
  </si>
  <si>
    <t>2. rok
mesačný príplatok</t>
  </si>
  <si>
    <t>3. rok
mesačný príplatok</t>
  </si>
  <si>
    <t>Celkom</t>
  </si>
  <si>
    <t>Pozícia</t>
  </si>
  <si>
    <t>áno</t>
  </si>
  <si>
    <t>nie</t>
  </si>
  <si>
    <t>Zodp.riešiteľ</t>
  </si>
  <si>
    <t>Vek 40+ (Á/N)</t>
  </si>
  <si>
    <t xml:space="preserve">Formulár prepočíta maximálne hodnoty odmeny, je možné ručne editovať nižšie hodnoty. </t>
  </si>
  <si>
    <t>Maximálna výška mesačného príplatku vrátane odvodov zamestnávateľa je 350 € mesačne.</t>
  </si>
  <si>
    <t>Mimoriadna odmena po riešení (max. výška)</t>
  </si>
  <si>
    <t>Bežné výdavky</t>
  </si>
  <si>
    <t>Cestovné a vložné</t>
  </si>
  <si>
    <t>Materiál</t>
  </si>
  <si>
    <t>Publikačné poplatky</t>
  </si>
  <si>
    <t>Špecifikácia položky</t>
  </si>
  <si>
    <t>2. rok</t>
  </si>
  <si>
    <t>3. rok</t>
  </si>
  <si>
    <t>Bežné výdavky spolu</t>
  </si>
  <si>
    <t>Celková výška plánovaného rozpočtu</t>
  </si>
  <si>
    <t>Z toho mzdové náklady pre riešiteľov vo veku 40+</t>
  </si>
  <si>
    <t>Publikačné výstupy</t>
  </si>
  <si>
    <t>Q1 WoS</t>
  </si>
  <si>
    <t>Q2 WoS</t>
  </si>
  <si>
    <t>Q3 WoS</t>
  </si>
  <si>
    <t>Patent, úžitkový vzor</t>
  </si>
  <si>
    <t>Maximálna výška mesačného príplatku: Zodp.riešiteľ - 1. rok - 15 percent, ostatné roky - 35 percent; ostatní riešitelia - 1. rok - 10 percent, ostatné roky - 30 percent</t>
  </si>
  <si>
    <r>
      <t xml:space="preserve">Mesačný príplatok je vrátane odvodov zamestnávateľa, pre riešiteľa je príplatok - </t>
    </r>
    <r>
      <rPr>
        <i/>
        <sz val="9"/>
        <color theme="1"/>
        <rFont val="Calibri"/>
        <family val="2"/>
        <charset val="238"/>
        <scheme val="minor"/>
      </rPr>
      <t>% príplatku * tarif.mzda /1,352</t>
    </r>
  </si>
  <si>
    <t>Kategória</t>
  </si>
  <si>
    <t>Spolu</t>
  </si>
  <si>
    <t>Splnené min.</t>
  </si>
  <si>
    <t>Rozpočet pre projekt na podporu mladých vedeckých pracovníkov</t>
  </si>
  <si>
    <t>Mzdové výdavky na zamestnancov starších ako 40 rokov pri projektoch MVP, môžu byť mzdové výdavky maximálne 20% zo všetkých mzdových výdavkov</t>
  </si>
  <si>
    <t>Mzdové náklady a odvody+poistné spolu</t>
  </si>
  <si>
    <t>Mzdové náklady</t>
  </si>
  <si>
    <t>Odvody a poistné</t>
  </si>
  <si>
    <t>Ostatné výdavky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</si>
</sst>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i/>
      <sz val="10"/>
      <color theme="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rgb="FFC0000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5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164" fontId="6" fillId="0" borderId="1" xfId="0" applyNumberFormat="1" applyFont="1" applyBorder="1" applyAlignment="1">
      <alignment vertical="center"/>
    </xf>
    <xf numFmtId="164" fontId="6" fillId="5" borderId="1" xfId="0" applyNumberFormat="1" applyFont="1" applyFill="1" applyBorder="1" applyAlignment="1">
      <alignment vertical="center"/>
    </xf>
    <xf numFmtId="0" fontId="6" fillId="0" borderId="1" xfId="0" applyFont="1" applyBorder="1" applyAlignment="1">
      <alignment vertical="center"/>
    </xf>
    <xf numFmtId="0" fontId="0" fillId="3" borderId="1" xfId="0" applyFill="1" applyBorder="1" applyAlignment="1">
      <alignment vertical="center"/>
    </xf>
    <xf numFmtId="164" fontId="0" fillId="3" borderId="1" xfId="0" applyNumberFormat="1" applyFill="1" applyBorder="1" applyAlignment="1">
      <alignment vertical="center"/>
    </xf>
    <xf numFmtId="0" fontId="6" fillId="3" borderId="1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 wrapText="1"/>
    </xf>
    <xf numFmtId="0" fontId="2" fillId="7" borderId="0" xfId="0" applyFont="1" applyFill="1"/>
    <xf numFmtId="0" fontId="0" fillId="7" borderId="0" xfId="0" applyFill="1"/>
    <xf numFmtId="0" fontId="8" fillId="7" borderId="0" xfId="0" applyFont="1" applyFill="1" applyAlignment="1">
      <alignment horizontal="center" vertical="center" wrapText="1"/>
    </xf>
    <xf numFmtId="0" fontId="5" fillId="7" borderId="0" xfId="0" applyFont="1" applyFill="1" applyAlignment="1">
      <alignment horizontal="center" vertical="center" wrapText="1"/>
    </xf>
    <xf numFmtId="0" fontId="5" fillId="7" borderId="0" xfId="0" applyFont="1" applyFill="1" applyAlignment="1">
      <alignment horizontal="right"/>
    </xf>
    <xf numFmtId="164" fontId="0" fillId="7" borderId="0" xfId="0" applyNumberFormat="1" applyFill="1"/>
    <xf numFmtId="0" fontId="0" fillId="4" borderId="1" xfId="0" applyFill="1" applyBorder="1"/>
    <xf numFmtId="164" fontId="0" fillId="0" borderId="6" xfId="0" applyNumberFormat="1" applyBorder="1"/>
    <xf numFmtId="164" fontId="9" fillId="6" borderId="5" xfId="0" applyNumberFormat="1" applyFont="1" applyFill="1" applyBorder="1"/>
    <xf numFmtId="164" fontId="0" fillId="4" borderId="1" xfId="0" applyNumberFormat="1" applyFill="1" applyBorder="1"/>
    <xf numFmtId="164" fontId="3" fillId="8" borderId="5" xfId="0" applyNumberFormat="1" applyFont="1" applyFill="1" applyBorder="1"/>
    <xf numFmtId="0" fontId="5" fillId="9" borderId="1" xfId="0" applyFont="1" applyFill="1" applyBorder="1" applyAlignment="1">
      <alignment horizontal="center" vertical="center" wrapText="1"/>
    </xf>
    <xf numFmtId="0" fontId="0" fillId="9" borderId="2" xfId="0" applyFill="1" applyBorder="1"/>
    <xf numFmtId="164" fontId="6" fillId="3" borderId="1" xfId="0" applyNumberFormat="1" applyFont="1" applyFill="1" applyBorder="1" applyAlignment="1">
      <alignment vertical="center"/>
    </xf>
    <xf numFmtId="0" fontId="10" fillId="4" borderId="1" xfId="0" applyFont="1" applyFill="1" applyBorder="1" applyAlignment="1">
      <alignment horizontal="center" vertical="center" wrapText="1"/>
    </xf>
    <xf numFmtId="0" fontId="1" fillId="7" borderId="0" xfId="0" applyFont="1" applyFill="1"/>
    <xf numFmtId="0" fontId="11" fillId="7" borderId="0" xfId="0" applyFont="1" applyFill="1" applyAlignment="1">
      <alignment vertical="center"/>
    </xf>
    <xf numFmtId="0" fontId="0" fillId="9" borderId="1" xfId="0" applyFill="1" applyBorder="1"/>
    <xf numFmtId="0" fontId="5" fillId="10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/>
    </xf>
    <xf numFmtId="0" fontId="6" fillId="11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14" fillId="7" borderId="0" xfId="0" applyFont="1" applyFill="1" applyAlignment="1">
      <alignment horizontal="center" vertical="center"/>
    </xf>
    <xf numFmtId="0" fontId="0" fillId="12" borderId="1" xfId="0" applyFill="1" applyBorder="1" applyAlignment="1">
      <alignment horizontal="center"/>
    </xf>
    <xf numFmtId="0" fontId="0" fillId="12" borderId="1" xfId="0" applyFill="1" applyBorder="1" applyAlignment="1">
      <alignment horizontal="center" vertical="center"/>
    </xf>
    <xf numFmtId="0" fontId="0" fillId="12" borderId="1" xfId="0" applyFill="1" applyBorder="1"/>
    <xf numFmtId="10" fontId="0" fillId="0" borderId="1" xfId="0" applyNumberFormat="1" applyBorder="1" applyAlignment="1">
      <alignment horizontal="center"/>
    </xf>
    <xf numFmtId="0" fontId="15" fillId="13" borderId="0" xfId="0" applyFont="1" applyFill="1" applyAlignment="1">
      <alignment vertical="center"/>
    </xf>
    <xf numFmtId="0" fontId="0" fillId="13" borderId="0" xfId="0" applyFill="1"/>
    <xf numFmtId="164" fontId="0" fillId="4" borderId="6" xfId="0" applyNumberFormat="1" applyFill="1" applyBorder="1"/>
    <xf numFmtId="164" fontId="0" fillId="4" borderId="8" xfId="0" applyNumberFormat="1" applyFill="1" applyBorder="1"/>
    <xf numFmtId="164" fontId="6" fillId="5" borderId="7" xfId="0" applyNumberFormat="1" applyFont="1" applyFill="1" applyBorder="1" applyAlignment="1">
      <alignment vertical="center"/>
    </xf>
    <xf numFmtId="0" fontId="1" fillId="4" borderId="1" xfId="0" applyFont="1" applyFill="1" applyBorder="1" applyAlignment="1">
      <alignment horizontal="center"/>
    </xf>
    <xf numFmtId="0" fontId="6" fillId="12" borderId="1" xfId="0" applyFont="1" applyFill="1" applyBorder="1" applyAlignment="1">
      <alignment horizontal="center"/>
    </xf>
    <xf numFmtId="0" fontId="0" fillId="12" borderId="7" xfId="0" applyFill="1" applyBorder="1" applyAlignment="1">
      <alignment horizontal="center" vertical="center"/>
    </xf>
    <xf numFmtId="0" fontId="0" fillId="12" borderId="6" xfId="0" applyFill="1" applyBorder="1" applyAlignment="1">
      <alignment horizontal="center" vertical="center"/>
    </xf>
    <xf numFmtId="0" fontId="7" fillId="4" borderId="1" xfId="0" applyFont="1" applyFill="1" applyBorder="1" applyAlignment="1">
      <alignment horizontal="right" vertical="center"/>
    </xf>
    <xf numFmtId="0" fontId="3" fillId="0" borderId="1" xfId="0" applyFont="1" applyBorder="1" applyAlignment="1">
      <alignment horizontal="right"/>
    </xf>
    <xf numFmtId="0" fontId="3" fillId="0" borderId="2" xfId="0" applyFont="1" applyBorder="1" applyAlignment="1">
      <alignment horizontal="right"/>
    </xf>
    <xf numFmtId="0" fontId="6" fillId="7" borderId="1" xfId="0" applyFont="1" applyFill="1" applyBorder="1" applyAlignment="1">
      <alignment horizontal="center"/>
    </xf>
    <xf numFmtId="0" fontId="13" fillId="4" borderId="1" xfId="0" applyFont="1" applyFill="1" applyBorder="1" applyAlignment="1">
      <alignment horizont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2" borderId="0" xfId="0" applyFill="1" applyAlignment="1">
      <alignment horizontal="center"/>
    </xf>
    <xf numFmtId="0" fontId="3" fillId="0" borderId="0" xfId="0" applyFont="1" applyAlignment="1">
      <alignment horizontal="center"/>
    </xf>
    <xf numFmtId="0" fontId="1" fillId="7" borderId="0" xfId="0" applyFont="1" applyFill="1" applyAlignment="1">
      <alignment horizontal="left"/>
    </xf>
    <xf numFmtId="0" fontId="7" fillId="4" borderId="6" xfId="0" applyFont="1" applyFill="1" applyBorder="1" applyAlignment="1">
      <alignment horizontal="right" vertical="center"/>
    </xf>
    <xf numFmtId="0" fontId="5" fillId="0" borderId="2" xfId="0" applyFont="1" applyBorder="1" applyAlignment="1">
      <alignment horizontal="right"/>
    </xf>
    <xf numFmtId="0" fontId="5" fillId="0" borderId="3" xfId="0" applyFont="1" applyBorder="1" applyAlignment="1">
      <alignment horizontal="right"/>
    </xf>
    <xf numFmtId="0" fontId="5" fillId="0" borderId="4" xfId="0" applyFont="1" applyBorder="1" applyAlignment="1">
      <alignment horizontal="right"/>
    </xf>
    <xf numFmtId="0" fontId="5" fillId="4" borderId="2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16" fillId="0" borderId="2" xfId="0" applyFont="1" applyBorder="1" applyAlignment="1">
      <alignment horizontal="right" vertical="center"/>
    </xf>
    <xf numFmtId="0" fontId="16" fillId="0" borderId="3" xfId="0" applyFont="1" applyBorder="1" applyAlignment="1">
      <alignment horizontal="right" vertical="center"/>
    </xf>
    <xf numFmtId="0" fontId="16" fillId="0" borderId="4" xfId="0" applyFont="1" applyBorder="1" applyAlignment="1">
      <alignment horizontal="right" vertic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8E304C-B549-4C7D-A41E-672C750CCA03}">
  <sheetPr>
    <pageSetUpPr fitToPage="1"/>
  </sheetPr>
  <dimension ref="A1:AH89"/>
  <sheetViews>
    <sheetView tabSelected="1" workbookViewId="0">
      <selection activeCell="B6" sqref="B6"/>
    </sheetView>
  </sheetViews>
  <sheetFormatPr defaultRowHeight="14.4" x14ac:dyDescent="0.3"/>
  <cols>
    <col min="1" max="1" width="11.33203125" customWidth="1"/>
    <col min="2" max="2" width="32.109375" customWidth="1"/>
    <col min="3" max="3" width="6" customWidth="1"/>
    <col min="4" max="4" width="11.44140625" bestFit="1" customWidth="1"/>
    <col min="5" max="5" width="10.33203125" bestFit="1" customWidth="1"/>
    <col min="8" max="8" width="12.5546875" customWidth="1"/>
    <col min="9" max="9" width="19.44140625" customWidth="1"/>
    <col min="10" max="10" width="3.88671875" customWidth="1"/>
  </cols>
  <sheetData>
    <row r="1" spans="1:34" ht="18" x14ac:dyDescent="0.35">
      <c r="A1" s="57" t="s">
        <v>44</v>
      </c>
      <c r="B1" s="57"/>
      <c r="C1" s="57"/>
      <c r="D1" s="57"/>
      <c r="E1" s="57"/>
      <c r="F1" s="57"/>
      <c r="G1" s="57"/>
      <c r="H1" s="57"/>
      <c r="I1" s="57"/>
      <c r="J1" s="12"/>
      <c r="K1" s="12"/>
      <c r="L1" s="12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</row>
    <row r="2" spans="1:34" x14ac:dyDescent="0.3">
      <c r="A2" s="56" t="s">
        <v>0</v>
      </c>
      <c r="B2" s="56"/>
      <c r="C2" s="56"/>
      <c r="D2" s="56"/>
      <c r="E2" s="56"/>
      <c r="F2" s="56"/>
      <c r="G2" s="56"/>
      <c r="H2" s="56"/>
      <c r="I2" s="56"/>
      <c r="J2" s="12"/>
      <c r="K2" s="12"/>
      <c r="L2" s="12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</row>
    <row r="3" spans="1:34" ht="6" customHeight="1" x14ac:dyDescent="0.3">
      <c r="A3" s="13"/>
      <c r="B3" s="13"/>
      <c r="C3" s="13"/>
      <c r="D3" s="13"/>
      <c r="E3" s="13"/>
      <c r="F3" s="13"/>
      <c r="G3" s="13"/>
      <c r="H3" s="13"/>
      <c r="I3" s="13"/>
      <c r="J3" s="12"/>
      <c r="K3" s="12"/>
      <c r="L3" s="12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</row>
    <row r="4" spans="1:34" x14ac:dyDescent="0.3">
      <c r="A4" s="58" t="s">
        <v>1</v>
      </c>
      <c r="B4" s="58"/>
      <c r="C4" s="58"/>
      <c r="D4" s="58"/>
      <c r="E4" s="58"/>
      <c r="F4" s="58"/>
      <c r="G4" s="58"/>
      <c r="H4" s="58"/>
      <c r="I4" s="58"/>
      <c r="J4" s="12"/>
      <c r="K4" s="12"/>
      <c r="L4" s="12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</row>
    <row r="5" spans="1:34" s="1" customFormat="1" ht="51.75" customHeight="1" x14ac:dyDescent="0.3">
      <c r="A5" s="3" t="s">
        <v>16</v>
      </c>
      <c r="B5" s="4" t="s">
        <v>9</v>
      </c>
      <c r="C5" s="4" t="s">
        <v>20</v>
      </c>
      <c r="D5" s="4" t="s">
        <v>10</v>
      </c>
      <c r="E5" s="26" t="s">
        <v>12</v>
      </c>
      <c r="F5" s="26" t="s">
        <v>13</v>
      </c>
      <c r="G5" s="26" t="s">
        <v>14</v>
      </c>
      <c r="H5" s="26" t="s">
        <v>23</v>
      </c>
      <c r="I5" s="11" t="s">
        <v>15</v>
      </c>
      <c r="J5" s="14"/>
      <c r="K5" s="14"/>
      <c r="L5" s="14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</row>
    <row r="6" spans="1:34" x14ac:dyDescent="0.3">
      <c r="A6" s="7" t="s">
        <v>19</v>
      </c>
      <c r="B6" s="8"/>
      <c r="C6" s="10" t="s">
        <v>18</v>
      </c>
      <c r="D6" s="9"/>
      <c r="E6" s="5">
        <f>IF(0.15*$D$6&gt;350,350,0.15*$D$6)</f>
        <v>0</v>
      </c>
      <c r="F6" s="5">
        <f>IF(0.35*$D$6&gt;350,350,0.35*$D$6)</f>
        <v>0</v>
      </c>
      <c r="G6" s="5">
        <f>IF(0.35*$D$6&gt;350,350,0.35*$D$6)</f>
        <v>0</v>
      </c>
      <c r="H6" s="5">
        <f>D6</f>
        <v>0</v>
      </c>
      <c r="I6" s="6">
        <f>E6*12+F6*12+G6*12+H6</f>
        <v>0</v>
      </c>
      <c r="J6" s="12">
        <f>IF(C6="nie",0,1)</f>
        <v>0</v>
      </c>
      <c r="K6" s="12"/>
      <c r="L6" s="12" t="s">
        <v>17</v>
      </c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</row>
    <row r="7" spans="1:34" x14ac:dyDescent="0.3">
      <c r="A7" s="7" t="s">
        <v>2</v>
      </c>
      <c r="B7" s="8"/>
      <c r="C7" s="10" t="s">
        <v>18</v>
      </c>
      <c r="D7" s="9"/>
      <c r="E7" s="5">
        <f>IF(0.1*$D7&gt;350,350,0.1*$D7)</f>
        <v>0</v>
      </c>
      <c r="F7" s="5">
        <f>IF(0.3*$D7&gt;350,350,0.3*$D7)</f>
        <v>0</v>
      </c>
      <c r="G7" s="5">
        <f>IF(0.3*$D7&gt;350,350,0.3*$D7)</f>
        <v>0</v>
      </c>
      <c r="H7" s="5">
        <f>D7*0.5</f>
        <v>0</v>
      </c>
      <c r="I7" s="6">
        <f t="shared" ref="I7:I13" si="0">E7*12+F7*12+G7*12+H7</f>
        <v>0</v>
      </c>
      <c r="J7" s="12">
        <f t="shared" ref="J7:J13" si="1">IF(C7="nie",0,1)</f>
        <v>0</v>
      </c>
      <c r="K7" s="12"/>
      <c r="L7" s="12" t="s">
        <v>18</v>
      </c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</row>
    <row r="8" spans="1:34" x14ac:dyDescent="0.3">
      <c r="A8" s="7" t="s">
        <v>3</v>
      </c>
      <c r="B8" s="8"/>
      <c r="C8" s="10" t="s">
        <v>18</v>
      </c>
      <c r="D8" s="9"/>
      <c r="E8" s="5">
        <f t="shared" ref="E8:E13" si="2">IF(0.1*$D8&gt;350,350,0.1*$D8)</f>
        <v>0</v>
      </c>
      <c r="F8" s="5">
        <f t="shared" ref="F8:G13" si="3">IF(0.3*$D8&gt;350,350,0.3*$D8)</f>
        <v>0</v>
      </c>
      <c r="G8" s="5">
        <f t="shared" si="3"/>
        <v>0</v>
      </c>
      <c r="H8" s="5">
        <f t="shared" ref="H8:H13" si="4">D8*0.5</f>
        <v>0</v>
      </c>
      <c r="I8" s="6">
        <f t="shared" si="0"/>
        <v>0</v>
      </c>
      <c r="J8" s="12">
        <f t="shared" si="1"/>
        <v>0</v>
      </c>
      <c r="K8" s="12"/>
      <c r="L8" s="12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</row>
    <row r="9" spans="1:34" x14ac:dyDescent="0.3">
      <c r="A9" s="7" t="s">
        <v>4</v>
      </c>
      <c r="B9" s="8"/>
      <c r="C9" s="10" t="s">
        <v>18</v>
      </c>
      <c r="D9" s="9"/>
      <c r="E9" s="5">
        <f t="shared" si="2"/>
        <v>0</v>
      </c>
      <c r="F9" s="5">
        <f t="shared" si="3"/>
        <v>0</v>
      </c>
      <c r="G9" s="5">
        <f t="shared" si="3"/>
        <v>0</v>
      </c>
      <c r="H9" s="5">
        <f t="shared" si="4"/>
        <v>0</v>
      </c>
      <c r="I9" s="6">
        <f t="shared" si="0"/>
        <v>0</v>
      </c>
      <c r="J9" s="12">
        <f t="shared" si="1"/>
        <v>0</v>
      </c>
      <c r="K9" s="12"/>
      <c r="L9" s="12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</row>
    <row r="10" spans="1:34" x14ac:dyDescent="0.3">
      <c r="A10" s="7" t="s">
        <v>5</v>
      </c>
      <c r="B10" s="8"/>
      <c r="C10" s="10" t="s">
        <v>18</v>
      </c>
      <c r="D10" s="9"/>
      <c r="E10" s="5">
        <f t="shared" si="2"/>
        <v>0</v>
      </c>
      <c r="F10" s="5">
        <f t="shared" si="3"/>
        <v>0</v>
      </c>
      <c r="G10" s="5">
        <f t="shared" si="3"/>
        <v>0</v>
      </c>
      <c r="H10" s="5">
        <f t="shared" si="4"/>
        <v>0</v>
      </c>
      <c r="I10" s="6">
        <f t="shared" si="0"/>
        <v>0</v>
      </c>
      <c r="J10" s="12">
        <f t="shared" si="1"/>
        <v>0</v>
      </c>
      <c r="K10" s="12"/>
      <c r="L10" s="12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</row>
    <row r="11" spans="1:34" x14ac:dyDescent="0.3">
      <c r="A11" s="7" t="s">
        <v>6</v>
      </c>
      <c r="B11" s="8"/>
      <c r="C11" s="10" t="s">
        <v>18</v>
      </c>
      <c r="D11" s="9"/>
      <c r="E11" s="5">
        <f t="shared" si="2"/>
        <v>0</v>
      </c>
      <c r="F11" s="5">
        <f t="shared" si="3"/>
        <v>0</v>
      </c>
      <c r="G11" s="5">
        <f t="shared" si="3"/>
        <v>0</v>
      </c>
      <c r="H11" s="5">
        <f t="shared" si="4"/>
        <v>0</v>
      </c>
      <c r="I11" s="6">
        <f t="shared" si="0"/>
        <v>0</v>
      </c>
      <c r="J11" s="12">
        <f t="shared" si="1"/>
        <v>0</v>
      </c>
      <c r="K11" s="12"/>
      <c r="L11" s="12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</row>
    <row r="12" spans="1:34" x14ac:dyDescent="0.3">
      <c r="A12" s="7" t="s">
        <v>7</v>
      </c>
      <c r="B12" s="8"/>
      <c r="C12" s="10" t="s">
        <v>18</v>
      </c>
      <c r="D12" s="9"/>
      <c r="E12" s="5">
        <f t="shared" si="2"/>
        <v>0</v>
      </c>
      <c r="F12" s="5">
        <f t="shared" si="3"/>
        <v>0</v>
      </c>
      <c r="G12" s="5">
        <f t="shared" si="3"/>
        <v>0</v>
      </c>
      <c r="H12" s="5">
        <f t="shared" si="4"/>
        <v>0</v>
      </c>
      <c r="I12" s="6">
        <f t="shared" si="0"/>
        <v>0</v>
      </c>
      <c r="J12" s="12">
        <f t="shared" si="1"/>
        <v>0</v>
      </c>
      <c r="K12" s="12"/>
      <c r="L12" s="12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</row>
    <row r="13" spans="1:34" x14ac:dyDescent="0.3">
      <c r="A13" s="7" t="s">
        <v>8</v>
      </c>
      <c r="B13" s="8"/>
      <c r="C13" s="10" t="s">
        <v>18</v>
      </c>
      <c r="D13" s="9"/>
      <c r="E13" s="5">
        <f t="shared" si="2"/>
        <v>0</v>
      </c>
      <c r="F13" s="5">
        <f t="shared" si="3"/>
        <v>0</v>
      </c>
      <c r="G13" s="5">
        <f t="shared" si="3"/>
        <v>0</v>
      </c>
      <c r="H13" s="5">
        <f t="shared" si="4"/>
        <v>0</v>
      </c>
      <c r="I13" s="6">
        <f t="shared" si="0"/>
        <v>0</v>
      </c>
      <c r="J13" s="12">
        <f t="shared" si="1"/>
        <v>0</v>
      </c>
      <c r="K13" s="12"/>
      <c r="L13" s="12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</row>
    <row r="14" spans="1:34" x14ac:dyDescent="0.3">
      <c r="A14" s="66" t="s">
        <v>47</v>
      </c>
      <c r="B14" s="67"/>
      <c r="C14" s="67"/>
      <c r="D14" s="68"/>
      <c r="E14" s="5">
        <f>E16/1.352</f>
        <v>0</v>
      </c>
      <c r="F14" s="5">
        <f t="shared" ref="F14:H14" si="5">F16/1.352</f>
        <v>0</v>
      </c>
      <c r="G14" s="5">
        <f t="shared" si="5"/>
        <v>0</v>
      </c>
      <c r="H14" s="5">
        <f t="shared" si="5"/>
        <v>0</v>
      </c>
      <c r="I14" s="6"/>
      <c r="J14" s="12"/>
      <c r="K14" s="12"/>
      <c r="L14" s="12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</row>
    <row r="15" spans="1:34" ht="15" thickBot="1" x14ac:dyDescent="0.35">
      <c r="A15" s="66" t="s">
        <v>48</v>
      </c>
      <c r="B15" s="67"/>
      <c r="C15" s="67"/>
      <c r="D15" s="68"/>
      <c r="E15" s="5">
        <f>E16-E14</f>
        <v>0</v>
      </c>
      <c r="F15" s="5">
        <f t="shared" ref="F15:H15" si="6">F16-F14</f>
        <v>0</v>
      </c>
      <c r="G15" s="5">
        <f t="shared" si="6"/>
        <v>0</v>
      </c>
      <c r="H15" s="5">
        <f t="shared" si="6"/>
        <v>0</v>
      </c>
      <c r="I15" s="43"/>
      <c r="J15" s="12"/>
      <c r="K15" s="12"/>
      <c r="L15" s="12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</row>
    <row r="16" spans="1:34" ht="16.2" thickBot="1" x14ac:dyDescent="0.35">
      <c r="A16" s="59" t="s">
        <v>46</v>
      </c>
      <c r="B16" s="59"/>
      <c r="C16" s="59"/>
      <c r="D16" s="59"/>
      <c r="E16" s="41">
        <f>SUM(E6:E13)*12</f>
        <v>0</v>
      </c>
      <c r="F16" s="41">
        <f>SUM(F6:F13)*12</f>
        <v>0</v>
      </c>
      <c r="G16" s="41">
        <f>SUM(G6:G13)*12</f>
        <v>0</v>
      </c>
      <c r="H16" s="42">
        <f>SUM(H6:H13)</f>
        <v>0</v>
      </c>
      <c r="I16" s="20">
        <f>SUM(I6:I13)</f>
        <v>0</v>
      </c>
      <c r="J16" s="12"/>
      <c r="K16" s="12"/>
      <c r="L16" s="12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</row>
    <row r="17" spans="1:34" x14ac:dyDescent="0.3">
      <c r="A17" s="60" t="s">
        <v>33</v>
      </c>
      <c r="B17" s="61"/>
      <c r="C17" s="61"/>
      <c r="D17" s="61"/>
      <c r="E17" s="61"/>
      <c r="F17" s="61"/>
      <c r="G17" s="62"/>
      <c r="H17" s="38" t="e">
        <f>IF(I17/I16&gt;0.2,"nad limit",I17/I16)</f>
        <v>#DIV/0!</v>
      </c>
      <c r="I17" s="19">
        <f>J6*I6+J7*I7+J8*I8+J9*I9+J10*I10+J11*I11+J12*I12+J13*I13</f>
        <v>0</v>
      </c>
      <c r="J17" s="12"/>
      <c r="K17" s="12"/>
      <c r="L17" s="12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</row>
    <row r="18" spans="1:34" ht="7.5" customHeight="1" x14ac:dyDescent="0.3">
      <c r="A18" s="16"/>
      <c r="B18" s="16"/>
      <c r="C18" s="16"/>
      <c r="D18" s="17"/>
      <c r="E18" s="13"/>
      <c r="F18" s="13"/>
      <c r="G18" s="13"/>
      <c r="H18" s="13"/>
      <c r="I18" s="17"/>
      <c r="J18" s="12"/>
      <c r="K18" s="12"/>
      <c r="L18" s="12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</row>
    <row r="19" spans="1:34" ht="12" customHeight="1" x14ac:dyDescent="0.3">
      <c r="A19" s="28" t="s">
        <v>21</v>
      </c>
      <c r="B19" s="13"/>
      <c r="C19" s="13"/>
      <c r="D19" s="13"/>
      <c r="E19" s="13"/>
      <c r="F19" s="13"/>
      <c r="G19" s="13"/>
      <c r="H19" s="13"/>
      <c r="I19" s="13"/>
      <c r="J19" s="12"/>
      <c r="K19" s="12"/>
      <c r="L19" s="12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</row>
    <row r="20" spans="1:34" ht="12" customHeight="1" x14ac:dyDescent="0.3">
      <c r="A20" s="28" t="s">
        <v>40</v>
      </c>
      <c r="B20" s="13"/>
      <c r="C20" s="13"/>
      <c r="D20" s="13"/>
      <c r="E20" s="13"/>
      <c r="F20" s="13"/>
      <c r="G20" s="13"/>
      <c r="H20" s="13"/>
      <c r="I20" s="13"/>
      <c r="J20" s="12"/>
      <c r="K20" s="12"/>
      <c r="L20" s="12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</row>
    <row r="21" spans="1:34" ht="12" customHeight="1" x14ac:dyDescent="0.3">
      <c r="A21" s="28" t="s">
        <v>39</v>
      </c>
      <c r="B21" s="13"/>
      <c r="C21" s="13"/>
      <c r="D21" s="13"/>
      <c r="E21" s="13"/>
      <c r="F21" s="13"/>
      <c r="G21" s="13"/>
      <c r="H21" s="13"/>
      <c r="I21" s="13"/>
      <c r="J21" s="12"/>
      <c r="K21" s="12"/>
      <c r="L21" s="12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</row>
    <row r="22" spans="1:34" ht="12" customHeight="1" x14ac:dyDescent="0.3">
      <c r="A22" s="28" t="s">
        <v>22</v>
      </c>
      <c r="B22" s="13"/>
      <c r="C22" s="13"/>
      <c r="D22" s="13"/>
      <c r="E22" s="13"/>
      <c r="F22" s="13"/>
      <c r="G22" s="13"/>
      <c r="H22" s="13"/>
      <c r="I22" s="13"/>
      <c r="J22" s="12"/>
      <c r="K22" s="12"/>
      <c r="L22" s="12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</row>
    <row r="23" spans="1:34" ht="12" customHeight="1" x14ac:dyDescent="0.3">
      <c r="A23" s="39" t="s">
        <v>45</v>
      </c>
      <c r="B23" s="40"/>
      <c r="C23" s="40"/>
      <c r="D23" s="40"/>
      <c r="E23" s="40"/>
      <c r="F23" s="40"/>
      <c r="G23" s="40"/>
      <c r="H23" s="40"/>
      <c r="I23" s="40"/>
      <c r="J23" s="12"/>
      <c r="K23" s="12"/>
      <c r="L23" s="12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</row>
    <row r="24" spans="1:34" x14ac:dyDescent="0.3">
      <c r="A24" s="13"/>
      <c r="B24" s="13"/>
      <c r="C24" s="13"/>
      <c r="D24" s="13"/>
      <c r="E24" s="13"/>
      <c r="F24" s="13"/>
      <c r="G24" s="13"/>
      <c r="H24" s="13"/>
      <c r="I24" s="13"/>
      <c r="J24" s="12"/>
      <c r="K24" s="12"/>
      <c r="L24" s="12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</row>
    <row r="25" spans="1:34" x14ac:dyDescent="0.3">
      <c r="A25" s="58" t="s">
        <v>24</v>
      </c>
      <c r="B25" s="58"/>
      <c r="C25" s="58"/>
      <c r="D25" s="58"/>
      <c r="E25" s="58"/>
      <c r="F25" s="58"/>
      <c r="G25" s="58"/>
      <c r="H25" s="58"/>
      <c r="I25" s="58"/>
      <c r="J25" s="12"/>
      <c r="K25" s="12"/>
      <c r="L25" s="12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</row>
    <row r="26" spans="1:34" x14ac:dyDescent="0.3">
      <c r="A26" s="3"/>
      <c r="B26" s="63" t="s">
        <v>28</v>
      </c>
      <c r="C26" s="64"/>
      <c r="D26" s="65"/>
      <c r="E26" s="4" t="s">
        <v>11</v>
      </c>
      <c r="F26" s="4" t="s">
        <v>29</v>
      </c>
      <c r="G26" s="4" t="s">
        <v>30</v>
      </c>
      <c r="H26" s="23"/>
      <c r="I26" s="11" t="s">
        <v>15</v>
      </c>
      <c r="J26" s="12"/>
      <c r="K26" s="12"/>
      <c r="L26" s="12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</row>
    <row r="27" spans="1:34" ht="26.25" customHeight="1" x14ac:dyDescent="0.3">
      <c r="A27" s="2" t="s">
        <v>25</v>
      </c>
      <c r="B27" s="53"/>
      <c r="C27" s="54"/>
      <c r="D27" s="55"/>
      <c r="E27" s="25">
        <v>0</v>
      </c>
      <c r="F27" s="25">
        <v>0</v>
      </c>
      <c r="G27" s="25">
        <v>0</v>
      </c>
      <c r="H27" s="5"/>
      <c r="I27" s="6">
        <f>E27+F27+G27</f>
        <v>0</v>
      </c>
      <c r="J27" s="12"/>
      <c r="K27" s="12"/>
      <c r="L27" s="12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</row>
    <row r="28" spans="1:34" ht="26.25" customHeight="1" x14ac:dyDescent="0.3">
      <c r="A28" s="2" t="s">
        <v>26</v>
      </c>
      <c r="B28" s="53"/>
      <c r="C28" s="54"/>
      <c r="D28" s="55"/>
      <c r="E28" s="25">
        <v>0</v>
      </c>
      <c r="F28" s="25">
        <v>0</v>
      </c>
      <c r="G28" s="25">
        <v>0</v>
      </c>
      <c r="H28" s="5"/>
      <c r="I28" s="6">
        <f t="shared" ref="I28:I30" si="7">E28+F28+G28</f>
        <v>0</v>
      </c>
      <c r="J28" s="12"/>
      <c r="K28" s="12"/>
      <c r="L28" s="12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</row>
    <row r="29" spans="1:34" ht="26.25" customHeight="1" x14ac:dyDescent="0.3">
      <c r="A29" s="2" t="s">
        <v>27</v>
      </c>
      <c r="B29" s="53"/>
      <c r="C29" s="54"/>
      <c r="D29" s="55"/>
      <c r="E29" s="25">
        <v>0</v>
      </c>
      <c r="F29" s="25">
        <v>0</v>
      </c>
      <c r="G29" s="25">
        <v>0</v>
      </c>
      <c r="H29" s="5"/>
      <c r="I29" s="6">
        <f t="shared" si="7"/>
        <v>0</v>
      </c>
      <c r="J29" s="12"/>
      <c r="K29" s="12"/>
      <c r="L29" s="12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</row>
    <row r="30" spans="1:34" ht="26.25" customHeight="1" thickBot="1" x14ac:dyDescent="0.35">
      <c r="A30" s="2" t="s">
        <v>49</v>
      </c>
      <c r="B30" s="53"/>
      <c r="C30" s="54"/>
      <c r="D30" s="55"/>
      <c r="E30" s="25">
        <v>0</v>
      </c>
      <c r="F30" s="25">
        <v>0</v>
      </c>
      <c r="G30" s="25">
        <v>0</v>
      </c>
      <c r="H30" s="5"/>
      <c r="I30" s="6">
        <f t="shared" si="7"/>
        <v>0</v>
      </c>
      <c r="J30" s="12"/>
      <c r="K30" s="12"/>
      <c r="L30" s="12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</row>
    <row r="31" spans="1:34" ht="16.2" thickBot="1" x14ac:dyDescent="0.35">
      <c r="A31" s="48" t="s">
        <v>31</v>
      </c>
      <c r="B31" s="48"/>
      <c r="C31" s="48"/>
      <c r="D31" s="48"/>
      <c r="E31" s="21">
        <f>SUM(E27:E30)</f>
        <v>0</v>
      </c>
      <c r="F31" s="21">
        <f t="shared" ref="F31:G31" si="8">SUM(F27:F30)</f>
        <v>0</v>
      </c>
      <c r="G31" s="21">
        <f t="shared" si="8"/>
        <v>0</v>
      </c>
      <c r="H31" s="24"/>
      <c r="I31" s="20">
        <f>I27+I28+I29+I30</f>
        <v>0</v>
      </c>
      <c r="J31" s="12"/>
      <c r="K31" s="12"/>
      <c r="L31" s="12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</row>
    <row r="32" spans="1:34" ht="15" thickBot="1" x14ac:dyDescent="0.35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</row>
    <row r="33" spans="1:34" ht="18.600000000000001" thickBot="1" x14ac:dyDescent="0.4">
      <c r="A33" s="49" t="s">
        <v>32</v>
      </c>
      <c r="B33" s="49"/>
      <c r="C33" s="49"/>
      <c r="D33" s="49"/>
      <c r="E33" s="49"/>
      <c r="F33" s="49"/>
      <c r="G33" s="49"/>
      <c r="H33" s="50"/>
      <c r="I33" s="22">
        <f>I31+I16</f>
        <v>0</v>
      </c>
      <c r="J33" s="12"/>
      <c r="K33" s="12"/>
      <c r="L33" s="12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</row>
    <row r="34" spans="1:34" x14ac:dyDescent="0.3">
      <c r="A34" s="13"/>
      <c r="B34" s="13"/>
      <c r="C34" s="13"/>
      <c r="D34" s="13"/>
      <c r="E34" s="13"/>
      <c r="F34" s="13"/>
      <c r="G34" s="13"/>
      <c r="H34" s="13"/>
      <c r="I34" s="34" t="str">
        <f>IF(I33&gt;30000,"Prekročil maximum","")</f>
        <v/>
      </c>
      <c r="J34" s="12"/>
      <c r="K34" s="12"/>
      <c r="L34" s="12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</row>
    <row r="35" spans="1:34" x14ac:dyDescent="0.3">
      <c r="A35" s="13"/>
      <c r="B35" s="13"/>
      <c r="C35" s="27" t="s">
        <v>34</v>
      </c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</row>
    <row r="36" spans="1:34" x14ac:dyDescent="0.3">
      <c r="A36" s="13"/>
      <c r="B36" s="13"/>
      <c r="C36" s="52" t="s">
        <v>41</v>
      </c>
      <c r="D36" s="52"/>
      <c r="E36" s="4" t="s">
        <v>11</v>
      </c>
      <c r="F36" s="4" t="s">
        <v>29</v>
      </c>
      <c r="G36" s="4" t="s">
        <v>30</v>
      </c>
      <c r="H36" s="23" t="s">
        <v>43</v>
      </c>
      <c r="I36" s="30" t="s">
        <v>15</v>
      </c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</row>
    <row r="37" spans="1:34" x14ac:dyDescent="0.3">
      <c r="A37" s="13"/>
      <c r="B37" s="13"/>
      <c r="C37" s="51" t="s">
        <v>35</v>
      </c>
      <c r="D37" s="51"/>
      <c r="E37" s="33"/>
      <c r="F37" s="33"/>
      <c r="G37" s="33"/>
      <c r="H37" s="46" t="str">
        <f>IF(E37+F37+G37+E38+F38+G38&gt;=3,"áno","nie")</f>
        <v>nie</v>
      </c>
      <c r="I37" s="32">
        <f>E37+F37+G37</f>
        <v>0</v>
      </c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</row>
    <row r="38" spans="1:34" x14ac:dyDescent="0.3">
      <c r="A38" s="13"/>
      <c r="B38" s="13"/>
      <c r="C38" s="51" t="s">
        <v>36</v>
      </c>
      <c r="D38" s="51"/>
      <c r="E38" s="33"/>
      <c r="F38" s="33"/>
      <c r="G38" s="33"/>
      <c r="H38" s="47"/>
      <c r="I38" s="32">
        <f t="shared" ref="I38:I40" si="9">E38+F38+G38</f>
        <v>0</v>
      </c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</row>
    <row r="39" spans="1:34" x14ac:dyDescent="0.3">
      <c r="A39" s="13"/>
      <c r="B39" s="13"/>
      <c r="C39" s="51" t="s">
        <v>37</v>
      </c>
      <c r="D39" s="51"/>
      <c r="E39" s="33"/>
      <c r="F39" s="33"/>
      <c r="G39" s="33"/>
      <c r="H39" s="36" t="str">
        <f>IF(6-I37-I38-E39-F39-G39&lt;=0,"áno","nie")</f>
        <v>nie</v>
      </c>
      <c r="I39" s="32">
        <f t="shared" si="9"/>
        <v>0</v>
      </c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</row>
    <row r="40" spans="1:34" x14ac:dyDescent="0.3">
      <c r="A40" s="13"/>
      <c r="B40" s="13"/>
      <c r="C40" s="51" t="s">
        <v>38</v>
      </c>
      <c r="D40" s="51"/>
      <c r="E40" s="33"/>
      <c r="F40" s="33"/>
      <c r="G40" s="33"/>
      <c r="H40" s="37"/>
      <c r="I40" s="32">
        <f t="shared" si="9"/>
        <v>0</v>
      </c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</row>
    <row r="41" spans="1:34" x14ac:dyDescent="0.3">
      <c r="A41" s="13"/>
      <c r="B41" s="13"/>
      <c r="C41" s="44" t="s">
        <v>42</v>
      </c>
      <c r="D41" s="44"/>
      <c r="E41" s="18"/>
      <c r="F41" s="18"/>
      <c r="G41" s="18"/>
      <c r="H41" s="29"/>
      <c r="I41" s="31">
        <f>I37+I38+I39+I40</f>
        <v>0</v>
      </c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</row>
    <row r="42" spans="1:34" x14ac:dyDescent="0.3">
      <c r="A42" s="13"/>
      <c r="B42" s="13"/>
      <c r="C42" s="45" t="s">
        <v>43</v>
      </c>
      <c r="D42" s="45"/>
      <c r="E42" s="35" t="str">
        <f>IF(E37+E38+E39+E40&gt;=2,"áno","nie")</f>
        <v>nie</v>
      </c>
      <c r="F42" s="29"/>
      <c r="G42" s="29"/>
      <c r="H42" s="29"/>
      <c r="I42" s="35" t="str">
        <f>IF(I41&gt;=6,"áno","nie")</f>
        <v>nie</v>
      </c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</row>
    <row r="43" spans="1:34" x14ac:dyDescent="0.3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</row>
    <row r="44" spans="1:34" x14ac:dyDescent="0.3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</row>
    <row r="45" spans="1:34" x14ac:dyDescent="0.3">
      <c r="A45" s="13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13"/>
    </row>
    <row r="46" spans="1:34" x14ac:dyDescent="0.3">
      <c r="A46" s="13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</row>
    <row r="47" spans="1:34" x14ac:dyDescent="0.3">
      <c r="A47" s="13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  <c r="AF47" s="13"/>
      <c r="AG47" s="13"/>
      <c r="AH47" s="13"/>
    </row>
    <row r="48" spans="1:34" x14ac:dyDescent="0.3">
      <c r="A48" s="13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3"/>
      <c r="AH48" s="13"/>
    </row>
    <row r="49" spans="1:34" x14ac:dyDescent="0.3">
      <c r="A49" s="13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3"/>
    </row>
    <row r="50" spans="1:34" x14ac:dyDescent="0.3">
      <c r="A50" s="13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3"/>
    </row>
    <row r="51" spans="1:34" x14ac:dyDescent="0.3">
      <c r="A51" s="13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3"/>
    </row>
    <row r="52" spans="1:34" x14ac:dyDescent="0.3">
      <c r="A52" s="13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3"/>
    </row>
    <row r="53" spans="1:34" x14ac:dyDescent="0.3">
      <c r="A53" s="13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3"/>
    </row>
    <row r="54" spans="1:34" x14ac:dyDescent="0.3">
      <c r="A54" s="13"/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3"/>
    </row>
    <row r="55" spans="1:34" x14ac:dyDescent="0.3">
      <c r="A55" s="13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3"/>
    </row>
    <row r="56" spans="1:34" x14ac:dyDescent="0.3">
      <c r="A56" s="13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3"/>
    </row>
    <row r="57" spans="1:34" x14ac:dyDescent="0.3">
      <c r="A57" s="13"/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3"/>
      <c r="AF57" s="13"/>
      <c r="AG57" s="13"/>
      <c r="AH57" s="13"/>
    </row>
    <row r="58" spans="1:34" x14ac:dyDescent="0.3">
      <c r="A58" s="13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13"/>
      <c r="AC58" s="13"/>
      <c r="AD58" s="13"/>
      <c r="AE58" s="13"/>
      <c r="AF58" s="13"/>
      <c r="AG58" s="13"/>
      <c r="AH58" s="13"/>
    </row>
    <row r="59" spans="1:34" x14ac:dyDescent="0.3">
      <c r="A59" s="13"/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3"/>
      <c r="AB59" s="13"/>
      <c r="AC59" s="13"/>
      <c r="AD59" s="13"/>
      <c r="AE59" s="13"/>
      <c r="AF59" s="13"/>
      <c r="AG59" s="13"/>
      <c r="AH59" s="13"/>
    </row>
    <row r="60" spans="1:34" x14ac:dyDescent="0.3">
      <c r="A60" s="13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13"/>
      <c r="AD60" s="13"/>
      <c r="AE60" s="13"/>
      <c r="AF60" s="13"/>
      <c r="AG60" s="13"/>
      <c r="AH60" s="13"/>
    </row>
    <row r="61" spans="1:34" x14ac:dyDescent="0.3">
      <c r="A61" s="13"/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  <c r="AD61" s="13"/>
      <c r="AE61" s="13"/>
      <c r="AF61" s="13"/>
      <c r="AG61" s="13"/>
      <c r="AH61" s="13"/>
    </row>
    <row r="62" spans="1:34" x14ac:dyDescent="0.3">
      <c r="A62" s="13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13"/>
      <c r="AD62" s="13"/>
      <c r="AE62" s="13"/>
      <c r="AF62" s="13"/>
      <c r="AG62" s="13"/>
      <c r="AH62" s="13"/>
    </row>
    <row r="63" spans="1:34" x14ac:dyDescent="0.3">
      <c r="A63" s="13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  <c r="AB63" s="13"/>
      <c r="AC63" s="13"/>
      <c r="AD63" s="13"/>
      <c r="AE63" s="13"/>
      <c r="AF63" s="13"/>
      <c r="AG63" s="13"/>
      <c r="AH63" s="13"/>
    </row>
    <row r="64" spans="1:34" x14ac:dyDescent="0.3">
      <c r="A64" s="13"/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  <c r="AA64" s="13"/>
      <c r="AB64" s="13"/>
      <c r="AC64" s="13"/>
      <c r="AD64" s="13"/>
      <c r="AE64" s="13"/>
      <c r="AF64" s="13"/>
      <c r="AG64" s="13"/>
      <c r="AH64" s="13"/>
    </row>
    <row r="65" spans="1:34" x14ac:dyDescent="0.3">
      <c r="A65" s="13"/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  <c r="AA65" s="13"/>
      <c r="AB65" s="13"/>
      <c r="AC65" s="13"/>
      <c r="AD65" s="13"/>
      <c r="AE65" s="13"/>
      <c r="AF65" s="13"/>
      <c r="AG65" s="13"/>
      <c r="AH65" s="13"/>
    </row>
    <row r="66" spans="1:34" x14ac:dyDescent="0.3">
      <c r="A66" s="13"/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  <c r="AA66" s="13"/>
      <c r="AB66" s="13"/>
      <c r="AC66" s="13"/>
      <c r="AD66" s="13"/>
      <c r="AE66" s="13"/>
      <c r="AF66" s="13"/>
      <c r="AG66" s="13"/>
      <c r="AH66" s="13"/>
    </row>
    <row r="67" spans="1:34" x14ac:dyDescent="0.3">
      <c r="A67" s="13"/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13"/>
      <c r="AB67" s="13"/>
      <c r="AC67" s="13"/>
      <c r="AD67" s="13"/>
      <c r="AE67" s="13"/>
      <c r="AF67" s="13"/>
      <c r="AG67" s="13"/>
      <c r="AH67" s="13"/>
    </row>
    <row r="68" spans="1:34" x14ac:dyDescent="0.3">
      <c r="A68" s="13"/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  <c r="AB68" s="13"/>
      <c r="AC68" s="13"/>
      <c r="AD68" s="13"/>
      <c r="AE68" s="13"/>
      <c r="AF68" s="13"/>
      <c r="AG68" s="13"/>
      <c r="AH68" s="13"/>
    </row>
    <row r="69" spans="1:34" x14ac:dyDescent="0.3">
      <c r="A69" s="13"/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3"/>
      <c r="AB69" s="13"/>
      <c r="AC69" s="13"/>
      <c r="AD69" s="13"/>
      <c r="AE69" s="13"/>
      <c r="AF69" s="13"/>
      <c r="AG69" s="13"/>
      <c r="AH69" s="13"/>
    </row>
    <row r="70" spans="1:34" x14ac:dyDescent="0.3">
      <c r="A70" s="13"/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  <c r="AA70" s="13"/>
      <c r="AB70" s="13"/>
      <c r="AC70" s="13"/>
      <c r="AD70" s="13"/>
      <c r="AE70" s="13"/>
      <c r="AF70" s="13"/>
      <c r="AG70" s="13"/>
      <c r="AH70" s="13"/>
    </row>
    <row r="71" spans="1:34" x14ac:dyDescent="0.3">
      <c r="A71" s="13"/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  <c r="AA71" s="13"/>
      <c r="AB71" s="13"/>
      <c r="AC71" s="13"/>
      <c r="AD71" s="13"/>
      <c r="AE71" s="13"/>
      <c r="AF71" s="13"/>
      <c r="AG71" s="13"/>
      <c r="AH71" s="13"/>
    </row>
    <row r="72" spans="1:34" x14ac:dyDescent="0.3">
      <c r="A72" s="13"/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  <c r="AA72" s="13"/>
      <c r="AB72" s="13"/>
      <c r="AC72" s="13"/>
      <c r="AD72" s="13"/>
      <c r="AE72" s="13"/>
      <c r="AF72" s="13"/>
      <c r="AG72" s="13"/>
      <c r="AH72" s="13"/>
    </row>
    <row r="73" spans="1:34" x14ac:dyDescent="0.3">
      <c r="A73" s="13"/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  <c r="AA73" s="13"/>
      <c r="AB73" s="13"/>
      <c r="AC73" s="13"/>
      <c r="AD73" s="13"/>
      <c r="AE73" s="13"/>
      <c r="AF73" s="13"/>
      <c r="AG73" s="13"/>
      <c r="AH73" s="13"/>
    </row>
    <row r="74" spans="1:34" x14ac:dyDescent="0.3">
      <c r="A74" s="13"/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  <c r="AA74" s="13"/>
      <c r="AB74" s="13"/>
      <c r="AC74" s="13"/>
      <c r="AD74" s="13"/>
      <c r="AE74" s="13"/>
      <c r="AF74" s="13"/>
      <c r="AG74" s="13"/>
      <c r="AH74" s="13"/>
    </row>
    <row r="75" spans="1:34" x14ac:dyDescent="0.3">
      <c r="A75" s="13"/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  <c r="AA75" s="13"/>
      <c r="AB75" s="13"/>
      <c r="AC75" s="13"/>
      <c r="AD75" s="13"/>
      <c r="AE75" s="13"/>
      <c r="AF75" s="13"/>
      <c r="AG75" s="13"/>
      <c r="AH75" s="13"/>
    </row>
    <row r="76" spans="1:34" x14ac:dyDescent="0.3">
      <c r="A76" s="13"/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  <c r="AA76" s="13"/>
      <c r="AB76" s="13"/>
      <c r="AC76" s="13"/>
      <c r="AD76" s="13"/>
      <c r="AE76" s="13"/>
      <c r="AF76" s="13"/>
      <c r="AG76" s="13"/>
      <c r="AH76" s="13"/>
    </row>
    <row r="77" spans="1:34" x14ac:dyDescent="0.3">
      <c r="A77" s="13"/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  <c r="AA77" s="13"/>
      <c r="AB77" s="13"/>
      <c r="AC77" s="13"/>
      <c r="AD77" s="13"/>
      <c r="AE77" s="13"/>
      <c r="AF77" s="13"/>
      <c r="AG77" s="13"/>
      <c r="AH77" s="13"/>
    </row>
    <row r="78" spans="1:34" x14ac:dyDescent="0.3">
      <c r="A78" s="13"/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  <c r="AA78" s="13"/>
      <c r="AB78" s="13"/>
      <c r="AC78" s="13"/>
      <c r="AD78" s="13"/>
      <c r="AE78" s="13"/>
      <c r="AF78" s="13"/>
      <c r="AG78" s="13"/>
      <c r="AH78" s="13"/>
    </row>
    <row r="79" spans="1:34" x14ac:dyDescent="0.3">
      <c r="A79" s="13"/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3"/>
      <c r="X79" s="13"/>
      <c r="Y79" s="13"/>
      <c r="Z79" s="13"/>
      <c r="AA79" s="13"/>
      <c r="AB79" s="13"/>
      <c r="AC79" s="13"/>
      <c r="AD79" s="13"/>
      <c r="AE79" s="13"/>
      <c r="AF79" s="13"/>
      <c r="AG79" s="13"/>
      <c r="AH79" s="13"/>
    </row>
    <row r="80" spans="1:34" x14ac:dyDescent="0.3">
      <c r="A80" s="13"/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  <c r="AA80" s="13"/>
      <c r="AB80" s="13"/>
      <c r="AC80" s="13"/>
      <c r="AD80" s="13"/>
      <c r="AE80" s="13"/>
      <c r="AF80" s="13"/>
      <c r="AG80" s="13"/>
      <c r="AH80" s="13"/>
    </row>
    <row r="81" spans="1:34" x14ac:dyDescent="0.3">
      <c r="A81" s="13"/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  <c r="AA81" s="13"/>
      <c r="AB81" s="13"/>
      <c r="AC81" s="13"/>
      <c r="AD81" s="13"/>
      <c r="AE81" s="13"/>
      <c r="AF81" s="13"/>
      <c r="AG81" s="13"/>
      <c r="AH81" s="13"/>
    </row>
    <row r="82" spans="1:34" x14ac:dyDescent="0.3">
      <c r="A82" s="13"/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  <c r="AA82" s="13"/>
      <c r="AB82" s="13"/>
      <c r="AC82" s="13"/>
      <c r="AD82" s="13"/>
      <c r="AE82" s="13"/>
      <c r="AF82" s="13"/>
      <c r="AG82" s="13"/>
      <c r="AH82" s="13"/>
    </row>
    <row r="83" spans="1:34" x14ac:dyDescent="0.3">
      <c r="A83" s="13"/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  <c r="AA83" s="13"/>
      <c r="AB83" s="13"/>
      <c r="AC83" s="13"/>
      <c r="AD83" s="13"/>
      <c r="AE83" s="13"/>
      <c r="AF83" s="13"/>
      <c r="AG83" s="13"/>
      <c r="AH83" s="13"/>
    </row>
    <row r="84" spans="1:34" x14ac:dyDescent="0.3">
      <c r="A84" s="13"/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  <c r="AA84" s="13"/>
      <c r="AB84" s="13"/>
      <c r="AC84" s="13"/>
      <c r="AD84" s="13"/>
      <c r="AE84" s="13"/>
      <c r="AF84" s="13"/>
      <c r="AG84" s="13"/>
      <c r="AH84" s="13"/>
    </row>
    <row r="85" spans="1:34" x14ac:dyDescent="0.3">
      <c r="A85" s="13"/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3"/>
      <c r="AA85" s="13"/>
      <c r="AB85" s="13"/>
      <c r="AC85" s="13"/>
      <c r="AD85" s="13"/>
      <c r="AE85" s="13"/>
      <c r="AF85" s="13"/>
      <c r="AG85" s="13"/>
      <c r="AH85" s="13"/>
    </row>
    <row r="86" spans="1:34" x14ac:dyDescent="0.3">
      <c r="A86" s="13"/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  <c r="AA86" s="13"/>
      <c r="AB86" s="13"/>
      <c r="AC86" s="13"/>
      <c r="AD86" s="13"/>
      <c r="AE86" s="13"/>
      <c r="AF86" s="13"/>
      <c r="AG86" s="13"/>
      <c r="AH86" s="13"/>
    </row>
    <row r="87" spans="1:34" x14ac:dyDescent="0.3">
      <c r="A87" s="13"/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  <c r="AA87" s="13"/>
      <c r="AB87" s="13"/>
      <c r="AC87" s="13"/>
      <c r="AD87" s="13"/>
      <c r="AE87" s="13"/>
      <c r="AF87" s="13"/>
      <c r="AG87" s="13"/>
      <c r="AH87" s="13"/>
    </row>
    <row r="88" spans="1:34" x14ac:dyDescent="0.3">
      <c r="A88" s="13"/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  <c r="AA88" s="13"/>
      <c r="AB88" s="13"/>
      <c r="AC88" s="13"/>
      <c r="AD88" s="13"/>
      <c r="AE88" s="13"/>
      <c r="AF88" s="13"/>
      <c r="AG88" s="13"/>
      <c r="AH88" s="13"/>
    </row>
    <row r="89" spans="1:34" x14ac:dyDescent="0.3">
      <c r="A89" s="13"/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  <c r="AA89" s="13"/>
      <c r="AB89" s="13"/>
      <c r="AC89" s="13"/>
      <c r="AD89" s="13"/>
      <c r="AE89" s="13"/>
      <c r="AF89" s="13"/>
      <c r="AG89" s="13"/>
      <c r="AH89" s="13"/>
    </row>
  </sheetData>
  <mergeCells count="23">
    <mergeCell ref="B30:D30"/>
    <mergeCell ref="A2:I2"/>
    <mergeCell ref="A1:I1"/>
    <mergeCell ref="A4:I4"/>
    <mergeCell ref="A16:D16"/>
    <mergeCell ref="A17:G17"/>
    <mergeCell ref="A25:I25"/>
    <mergeCell ref="B26:D26"/>
    <mergeCell ref="B27:D27"/>
    <mergeCell ref="B28:D28"/>
    <mergeCell ref="B29:D29"/>
    <mergeCell ref="A15:D15"/>
    <mergeCell ref="A14:D14"/>
    <mergeCell ref="C41:D41"/>
    <mergeCell ref="C42:D42"/>
    <mergeCell ref="H37:H38"/>
    <mergeCell ref="A31:D31"/>
    <mergeCell ref="A33:H33"/>
    <mergeCell ref="C37:D37"/>
    <mergeCell ref="C38:D38"/>
    <mergeCell ref="C39:D39"/>
    <mergeCell ref="C40:D40"/>
    <mergeCell ref="C36:D36"/>
  </mergeCells>
  <phoneticPr fontId="4" type="noConversion"/>
  <dataValidations count="1">
    <dataValidation type="list" allowBlank="1" showInputMessage="1" showErrorMessage="1" sqref="C6:C13" xr:uid="{DDF311E5-67BE-4D56-86FD-31916652AD3F}">
      <formula1>$L$6:$L$7</formula1>
    </dataValidation>
  </dataValidations>
  <pageMargins left="0.25" right="0.25" top="0.75" bottom="0.75" header="0.3" footer="0.3"/>
  <pageSetup paperSize="9" scale="8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Projekt MVP</vt:lpstr>
      <vt:lpstr>'Projekt MVP'!Oblasť_tlače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pc_user</dc:creator>
  <cp:lastModifiedBy>MK</cp:lastModifiedBy>
  <cp:lastPrinted>2021-01-25T22:56:45Z</cp:lastPrinted>
  <dcterms:created xsi:type="dcterms:W3CDTF">2021-01-25T21:45:52Z</dcterms:created>
  <dcterms:modified xsi:type="dcterms:W3CDTF">2023-10-09T17:34:38Z</dcterms:modified>
</cp:coreProperties>
</file>